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65" yWindow="450" windowWidth="21150" windowHeight="13770"/>
  </bookViews>
  <sheets>
    <sheet name="Appendix 1" sheetId="4" r:id="rId1"/>
    <sheet name="Appendix 2" sheetId="6" r:id="rId2"/>
    <sheet name="Appendix 3" sheetId="8" r:id="rId3"/>
    <sheet name="Appendix 4 " sheetId="3" r:id="rId4"/>
    <sheet name="Appendix 5" sheetId="2" r:id="rId5"/>
    <sheet name="Appendix 6" sheetId="1" r:id="rId6"/>
    <sheet name="ESRI_MAPINFO_SHEET" sheetId="9" state="veryHidden" r:id="rId7"/>
  </sheets>
  <definedNames>
    <definedName name="_xlnm._FilterDatabase" localSheetId="0" hidden="1">'Appendix 1'!$A$2:$I$169</definedName>
    <definedName name="_xlnm._FilterDatabase" localSheetId="4" hidden="1">'Appendix 5'!$A$3:$J$87</definedName>
    <definedName name="_xlnm._FilterDatabase" localSheetId="5" hidden="1">'Appendix 6'!#REF!</definedName>
    <definedName name="MAR_ADDRESS" localSheetId="0">#REF!</definedName>
    <definedName name="MAR_ADDRESS" localSheetId="4">#REF!</definedName>
    <definedName name="MAR_ADDRESS" localSheetId="5">#REF!</definedName>
    <definedName name="MAR_ADDRESS">#REF!</definedName>
    <definedName name="MAR_AID" localSheetId="0">#REF!</definedName>
    <definedName name="MAR_AID" localSheetId="4">#REF!</definedName>
    <definedName name="MAR_AID" localSheetId="5">#REF!</definedName>
    <definedName name="MAR_AID">#REF!</definedName>
    <definedName name="MAR_BLOCK" localSheetId="0">#REF!</definedName>
    <definedName name="MAR_BLOCK" localSheetId="4">#REF!</definedName>
    <definedName name="MAR_BLOCK" localSheetId="5">#REF!</definedName>
    <definedName name="MAR_BLOCK">#REF!</definedName>
    <definedName name="MAR_INTERSECTION" localSheetId="0">#REF!</definedName>
    <definedName name="MAR_INTERSECTION" localSheetId="4">#REF!</definedName>
    <definedName name="MAR_INTERSECTION" localSheetId="5">#REF!</definedName>
    <definedName name="MAR_INTERSECTION">#REF!</definedName>
    <definedName name="MAR_PLACE_NAME" localSheetId="0">#REF!</definedName>
    <definedName name="MAR_PLACE_NAME" localSheetId="4">#REF!</definedName>
    <definedName name="MAR_PLACE_NAME" localSheetId="5">#REF!</definedName>
    <definedName name="MAR_PLACE_NAME">#REF!</definedName>
    <definedName name="_xlnm.Print_Area" localSheetId="0">'Appendix 1'!$A$1:$I$169</definedName>
    <definedName name="_xlnm.Print_Area" localSheetId="1">'Appendix 2'!$A$1:$J$59</definedName>
    <definedName name="_xlnm.Print_Area" localSheetId="2">'Appendix 3'!$A$1:$M$13</definedName>
    <definedName name="_xlnm.Print_Area" localSheetId="3">'Appendix 4 '!$A$1:$K$85</definedName>
    <definedName name="_xlnm.Print_Area" localSheetId="4">'Appendix 5'!$A$1:$J$87</definedName>
    <definedName name="_xlnm.Print_Area" localSheetId="5">'Appendix 6'!$A$1:$I$90</definedName>
  </definedNames>
  <calcPr calcId="145621"/>
</workbook>
</file>

<file path=xl/calcChain.xml><?xml version="1.0" encoding="utf-8"?>
<calcChain xmlns="http://schemas.openxmlformats.org/spreadsheetml/2006/main">
  <c r="G165" i="4" l="1"/>
  <c r="B50" i="6" l="1"/>
  <c r="I83" i="1" l="1"/>
  <c r="C165" i="4" l="1"/>
  <c r="I50" i="6" l="1"/>
  <c r="J50" i="6"/>
  <c r="J5"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4" i="2"/>
  <c r="J45" i="2"/>
  <c r="J46" i="2"/>
  <c r="J48" i="2"/>
  <c r="J49" i="2"/>
  <c r="J50" i="2"/>
  <c r="J51" i="2"/>
  <c r="J52" i="2"/>
  <c r="J53" i="2"/>
  <c r="J54" i="2"/>
  <c r="J55" i="2"/>
  <c r="J56" i="2"/>
  <c r="J58" i="2"/>
  <c r="J59" i="2"/>
  <c r="J60" i="2"/>
  <c r="J61" i="2"/>
  <c r="J62" i="2"/>
  <c r="J63" i="2"/>
  <c r="J64" i="2"/>
  <c r="J65" i="2"/>
  <c r="J66" i="2"/>
  <c r="J67" i="2"/>
  <c r="J68" i="2"/>
  <c r="J69" i="2"/>
  <c r="J70" i="2"/>
  <c r="J71" i="2"/>
  <c r="J72" i="2"/>
  <c r="J73" i="2"/>
  <c r="J74" i="2"/>
  <c r="J75" i="2"/>
  <c r="J76" i="2"/>
  <c r="J77" i="2"/>
  <c r="J78" i="2"/>
  <c r="J80" i="2"/>
  <c r="J81" i="2"/>
  <c r="J82" i="2"/>
  <c r="J4" i="2"/>
  <c r="B79" i="3"/>
  <c r="J18" i="3"/>
  <c r="H18" i="3"/>
  <c r="J10" i="3"/>
  <c r="J4" i="3"/>
  <c r="I79" i="3"/>
  <c r="J63" i="3"/>
  <c r="J60" i="3"/>
  <c r="H60" i="3"/>
  <c r="K60" i="3" s="1"/>
  <c r="H39" i="3"/>
  <c r="K14" i="3"/>
  <c r="J14" i="3"/>
  <c r="H14" i="3"/>
  <c r="F79" i="3"/>
  <c r="G79" i="3"/>
  <c r="H4" i="3"/>
  <c r="H5" i="3"/>
  <c r="H6" i="3"/>
  <c r="H7" i="3"/>
  <c r="H8" i="3"/>
  <c r="H11" i="3"/>
  <c r="H12" i="3"/>
  <c r="H13" i="3"/>
  <c r="H19" i="3"/>
  <c r="H20" i="3"/>
  <c r="H21" i="3"/>
  <c r="H22" i="3"/>
  <c r="H23" i="3"/>
  <c r="H24" i="3"/>
  <c r="H25" i="3"/>
  <c r="H26" i="3"/>
  <c r="H27" i="3"/>
  <c r="H28" i="3"/>
  <c r="H29" i="3"/>
  <c r="H30" i="3"/>
  <c r="H31" i="3"/>
  <c r="H32" i="3"/>
  <c r="H33" i="3"/>
  <c r="H34" i="3"/>
  <c r="H35" i="3"/>
  <c r="H36" i="3"/>
  <c r="H37" i="3"/>
  <c r="H38" i="3"/>
  <c r="H41" i="3"/>
  <c r="H42" i="3"/>
  <c r="H43" i="3"/>
  <c r="H44" i="3"/>
  <c r="H45" i="3"/>
  <c r="H46" i="3"/>
  <c r="H47" i="3"/>
  <c r="H48" i="3"/>
  <c r="H49" i="3"/>
  <c r="H50" i="3"/>
  <c r="H51" i="3"/>
  <c r="H52" i="3"/>
  <c r="H53" i="3"/>
  <c r="H54" i="3"/>
  <c r="H55" i="3"/>
  <c r="H56" i="3"/>
  <c r="H57" i="3"/>
  <c r="H58" i="3"/>
  <c r="H59" i="3"/>
  <c r="H62" i="3"/>
  <c r="H63" i="3"/>
  <c r="H65" i="3"/>
  <c r="H66" i="3"/>
  <c r="H67" i="3"/>
  <c r="H68" i="3"/>
  <c r="H69" i="3"/>
  <c r="H70" i="3"/>
  <c r="H72" i="3"/>
  <c r="H73" i="3"/>
  <c r="H74" i="3"/>
  <c r="H75" i="3"/>
  <c r="H76" i="3"/>
  <c r="H77" i="3"/>
  <c r="H78" i="3"/>
  <c r="M12" i="8"/>
  <c r="L12" i="8"/>
  <c r="G12" i="8"/>
  <c r="F12" i="8"/>
  <c r="M11" i="8"/>
  <c r="L11" i="8"/>
  <c r="G11" i="8"/>
  <c r="F11" i="8"/>
  <c r="M10" i="8"/>
  <c r="L10" i="8"/>
  <c r="G10" i="8"/>
  <c r="F10" i="8"/>
  <c r="M9" i="8"/>
  <c r="L9" i="8"/>
  <c r="G9" i="8"/>
  <c r="F9" i="8"/>
  <c r="M8" i="8"/>
  <c r="L8" i="8"/>
  <c r="G8" i="8"/>
  <c r="F8" i="8"/>
  <c r="M7" i="8"/>
  <c r="L7" i="8"/>
  <c r="G7" i="8"/>
  <c r="F7" i="8"/>
  <c r="M6" i="8"/>
  <c r="L6" i="8"/>
  <c r="G6" i="8"/>
  <c r="F6" i="8"/>
  <c r="M5" i="8"/>
  <c r="L5" i="8"/>
  <c r="G5" i="8"/>
  <c r="F5" i="8"/>
  <c r="M4" i="8"/>
  <c r="L4" i="8"/>
  <c r="G4" i="8"/>
  <c r="F4" i="8"/>
  <c r="H165" i="4"/>
  <c r="J83" i="2" l="1"/>
  <c r="H79" i="3"/>
  <c r="F83" i="2" l="1"/>
  <c r="I83" i="2"/>
  <c r="G83" i="2" l="1"/>
  <c r="H83" i="2" s="1"/>
  <c r="J73" i="3" l="1"/>
  <c r="J74" i="3"/>
  <c r="J75" i="3"/>
  <c r="J76" i="3"/>
  <c r="J77" i="3"/>
  <c r="J78" i="3"/>
  <c r="J66" i="3"/>
  <c r="J67" i="3"/>
  <c r="J68" i="3"/>
  <c r="J69" i="3"/>
  <c r="J72" i="3"/>
  <c r="J65" i="3"/>
  <c r="J62" i="3"/>
  <c r="J70" i="3"/>
  <c r="J42" i="3"/>
  <c r="J43" i="3"/>
  <c r="J44" i="3"/>
  <c r="J45" i="3"/>
  <c r="J46" i="3"/>
  <c r="J47" i="3"/>
  <c r="J48" i="3"/>
  <c r="J49" i="3"/>
  <c r="J50" i="3"/>
  <c r="J51" i="3"/>
  <c r="J52" i="3"/>
  <c r="J53" i="3"/>
  <c r="J54" i="3"/>
  <c r="J55" i="3"/>
  <c r="J56" i="3"/>
  <c r="J57" i="3"/>
  <c r="J58" i="3"/>
  <c r="J59" i="3"/>
  <c r="J41" i="3"/>
  <c r="J39" i="3"/>
  <c r="J33" i="3"/>
  <c r="J24" i="3"/>
  <c r="J25" i="3"/>
  <c r="J26" i="3"/>
  <c r="J27" i="3"/>
  <c r="J28" i="3"/>
  <c r="J29" i="3"/>
  <c r="J30" i="3"/>
  <c r="J31" i="3"/>
  <c r="J32" i="3"/>
  <c r="J34" i="3"/>
  <c r="J35" i="3"/>
  <c r="J36" i="3"/>
  <c r="J37" i="3"/>
  <c r="J38" i="3"/>
  <c r="J23" i="3"/>
  <c r="J22" i="3"/>
  <c r="J21" i="3"/>
  <c r="J20" i="3"/>
  <c r="J19" i="3"/>
  <c r="J13" i="3"/>
  <c r="J12" i="3"/>
  <c r="J11" i="3"/>
  <c r="J5" i="3"/>
  <c r="J6" i="3"/>
  <c r="J7" i="3"/>
  <c r="J8" i="3"/>
  <c r="I75" i="1"/>
  <c r="B83" i="1" l="1"/>
  <c r="B83" i="2"/>
  <c r="H50" i="6" l="1"/>
  <c r="G50" i="6"/>
  <c r="F50" i="6"/>
  <c r="E50" i="6"/>
  <c r="I4" i="1" l="1"/>
  <c r="E83" i="1"/>
  <c r="H83" i="1"/>
  <c r="I82" i="1"/>
  <c r="K20" i="3"/>
  <c r="K21" i="3"/>
  <c r="K22" i="3"/>
  <c r="K23" i="3"/>
  <c r="K24" i="3"/>
  <c r="K25" i="3"/>
  <c r="K26" i="3"/>
  <c r="K27" i="3"/>
  <c r="K28" i="3"/>
  <c r="K29" i="3"/>
  <c r="K31" i="3"/>
  <c r="K32" i="3"/>
  <c r="K33" i="3"/>
  <c r="K34" i="3"/>
  <c r="K36" i="3"/>
  <c r="K37" i="3"/>
  <c r="K38" i="3"/>
  <c r="K39" i="3"/>
  <c r="K41" i="3"/>
  <c r="K43" i="3"/>
  <c r="K46" i="3"/>
  <c r="K47" i="3"/>
  <c r="K49" i="3"/>
  <c r="K50" i="3"/>
  <c r="K51" i="3"/>
  <c r="K52" i="3"/>
  <c r="K53" i="3"/>
  <c r="K54" i="3"/>
  <c r="K62" i="3"/>
  <c r="K65" i="3"/>
  <c r="K66" i="3"/>
  <c r="K67" i="3"/>
  <c r="K68" i="3"/>
  <c r="K69" i="3"/>
  <c r="K72" i="3"/>
  <c r="K73" i="3"/>
  <c r="K74" i="3"/>
  <c r="K75" i="3"/>
  <c r="K76" i="3"/>
  <c r="K78" i="3"/>
  <c r="K4" i="3"/>
  <c r="K5" i="3"/>
  <c r="K6" i="3"/>
  <c r="K7" i="3"/>
  <c r="K8" i="3"/>
  <c r="K70" i="3"/>
  <c r="I5"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4" i="1"/>
  <c r="I45" i="1"/>
  <c r="I46" i="1"/>
  <c r="I48" i="1"/>
  <c r="I49" i="1"/>
  <c r="I50" i="1"/>
  <c r="I51" i="1"/>
  <c r="I52" i="1"/>
  <c r="I53" i="1"/>
  <c r="I54" i="1"/>
  <c r="I55" i="1"/>
  <c r="I56" i="1"/>
  <c r="I58" i="1"/>
  <c r="I59" i="1"/>
  <c r="I60" i="1"/>
  <c r="I61" i="1"/>
  <c r="I62" i="1"/>
  <c r="I63" i="1"/>
  <c r="I64" i="1"/>
  <c r="I65" i="1"/>
  <c r="I66" i="1"/>
  <c r="I67" i="1"/>
  <c r="I68" i="1"/>
  <c r="I69" i="1"/>
  <c r="I70" i="1"/>
  <c r="I71" i="1"/>
  <c r="I72" i="1"/>
  <c r="I73" i="1"/>
  <c r="I74" i="1"/>
  <c r="I76" i="1"/>
  <c r="I77" i="1"/>
  <c r="I78" i="1"/>
  <c r="I80" i="1"/>
  <c r="I81" i="1"/>
  <c r="K77" i="3"/>
  <c r="K59" i="3"/>
  <c r="K30" i="3"/>
  <c r="K35" i="3"/>
  <c r="K42" i="3"/>
  <c r="K44" i="3"/>
  <c r="K45" i="3"/>
  <c r="K48" i="3"/>
  <c r="K55" i="3"/>
  <c r="K56" i="3"/>
  <c r="K57" i="3"/>
  <c r="K58" i="3"/>
  <c r="K19" i="3"/>
  <c r="K79" i="3" l="1"/>
  <c r="J79" i="3"/>
</calcChain>
</file>

<file path=xl/sharedStrings.xml><?xml version="1.0" encoding="utf-8"?>
<sst xmlns="http://schemas.openxmlformats.org/spreadsheetml/2006/main" count="2165" uniqueCount="515">
  <si>
    <t>Sector</t>
  </si>
  <si>
    <t>School ID</t>
  </si>
  <si>
    <t>School Name</t>
  </si>
  <si>
    <t>Ward</t>
  </si>
  <si>
    <r>
      <t>% of In-Boundary Enrollment</t>
    </r>
    <r>
      <rPr>
        <b/>
        <vertAlign val="superscript"/>
        <sz val="11"/>
        <color theme="0"/>
        <rFont val="Calibri"/>
        <family val="2"/>
        <scheme val="minor"/>
      </rPr>
      <t>3</t>
    </r>
  </si>
  <si>
    <t>DCPS</t>
  </si>
  <si>
    <t>Ward 7</t>
  </si>
  <si>
    <t>Ward 6</t>
  </si>
  <si>
    <t>Ward 1</t>
  </si>
  <si>
    <t>Ward 4</t>
  </si>
  <si>
    <t>Ward 5</t>
  </si>
  <si>
    <t>Ward 3</t>
  </si>
  <si>
    <t>Ward 2</t>
  </si>
  <si>
    <t>Ward 8</t>
  </si>
  <si>
    <t>Total</t>
  </si>
  <si>
    <t>Grades Served</t>
  </si>
  <si>
    <t>PK3-5th</t>
  </si>
  <si>
    <t>PK3-8th</t>
  </si>
  <si>
    <t>PK3-7th</t>
  </si>
  <si>
    <t>PK4-5th</t>
  </si>
  <si>
    <t>4th-8th</t>
  </si>
  <si>
    <t>PK3-3rd</t>
  </si>
  <si>
    <t>PK3-KG</t>
  </si>
  <si>
    <t>1st-5th</t>
  </si>
  <si>
    <t>PCS</t>
  </si>
  <si>
    <t>PK3-PK4</t>
  </si>
  <si>
    <t>PK3-2nd</t>
  </si>
  <si>
    <t>Briya PCS</t>
  </si>
  <si>
    <t>PK4-8th</t>
  </si>
  <si>
    <t>PK3-1st</t>
  </si>
  <si>
    <t>KG-8th</t>
  </si>
  <si>
    <t>Creative Minds International PCS</t>
  </si>
  <si>
    <t>PK3-4th</t>
  </si>
  <si>
    <t>DC Scholars PCS</t>
  </si>
  <si>
    <t>PK3-6th</t>
  </si>
  <si>
    <t>Early Childhood Academy PCS</t>
  </si>
  <si>
    <t>5th-8th</t>
  </si>
  <si>
    <t>Elsie Whitlow Stokes Community Freedom PCS</t>
  </si>
  <si>
    <t>3700 Oakview Terrace NE</t>
  </si>
  <si>
    <t>KG-5th</t>
  </si>
  <si>
    <t>Inspired Teaching Demonstration PCS</t>
  </si>
  <si>
    <t>Lee Montessori PCS</t>
  </si>
  <si>
    <t>Mundo Verde Bilingual PCS</t>
  </si>
  <si>
    <t>Roots PCS</t>
  </si>
  <si>
    <t>5th-12th</t>
  </si>
  <si>
    <t>Washington Yu Ying PCS</t>
  </si>
  <si>
    <t>PK3-5th Enrollment</t>
  </si>
  <si>
    <t>Democracy Prep Congress Heights PCS</t>
  </si>
  <si>
    <t>Sela PCS</t>
  </si>
  <si>
    <t>5th-6th</t>
  </si>
  <si>
    <t>International Baccalaureate</t>
  </si>
  <si>
    <t>STEM</t>
  </si>
  <si>
    <t>Montessori</t>
  </si>
  <si>
    <t>Arts Integration</t>
  </si>
  <si>
    <t>3 and 4 Year Olds</t>
  </si>
  <si>
    <t>5 to 9 Year Olds</t>
  </si>
  <si>
    <t>Ward of Residence</t>
  </si>
  <si>
    <t>Max</t>
  </si>
  <si>
    <t>Min</t>
  </si>
  <si>
    <t>Citywide</t>
  </si>
  <si>
    <t>AppleTree Early Learning PCS – Columbia Heights</t>
  </si>
  <si>
    <t>AppleTree Early Learning PCS – Lincoln Park</t>
  </si>
  <si>
    <t>AppleTree Early Learning PCS – Oklahoma Ave</t>
  </si>
  <si>
    <t>BASIS DC PCS</t>
  </si>
  <si>
    <t xml:space="preserve">Cedar Tree Academy PCS </t>
  </si>
  <si>
    <t>Center City PCS – Brightwood</t>
  </si>
  <si>
    <t>Center City PCS – Capitol Hill</t>
  </si>
  <si>
    <t>Center City PCS – Congress Heights</t>
  </si>
  <si>
    <t>Center City PCS – Petworth</t>
  </si>
  <si>
    <t>Center City PCS – Shaw</t>
  </si>
  <si>
    <t>Center City PCS – Trinidad</t>
  </si>
  <si>
    <t>DC Bilingual PCS</t>
  </si>
  <si>
    <t>DC Prep PCS – Edgewood Elementary</t>
  </si>
  <si>
    <t>DC Prep PCS – Edgewood Middle</t>
  </si>
  <si>
    <t>Friendship PCS – Southeast Elementary Academy</t>
  </si>
  <si>
    <t xml:space="preserve">Harmony DC PCS – School of Excellence </t>
  </si>
  <si>
    <t>Hope Community PCS – Lamond</t>
  </si>
  <si>
    <t>Hope Community PCS – Tolson</t>
  </si>
  <si>
    <t>School-Within-School @ Goding</t>
  </si>
  <si>
    <t>Shining Stars Montessori Academy PCS</t>
  </si>
  <si>
    <t>DC Prep PCS – Benning Elementary;  DC Prep PCS – Benning Middle</t>
  </si>
  <si>
    <t>KIPP DC – AIM Academy PCS; KIPP DC – Discover Academy PCS; KIPP DC – Heights Academy PCS</t>
  </si>
  <si>
    <t>KIPP DC – Connect Academy PCS; KIPP DC – Spring Academy PCS; KIPP DC – Northeast Academy PCS</t>
  </si>
  <si>
    <t>KIPP DC – Grow Academy PCS; KIPP DC – Lead Academy PCS; KIPP DC – WILL Academy PCS</t>
  </si>
  <si>
    <t>KIPP DC – KEY Academy PCS; KIPP DC – LEAP Academy PCS;  KIPP DC – Promise Academy PCS</t>
  </si>
  <si>
    <t>Latin American Montessori Bilingual (LAMB) PCS – Missouri Ave</t>
  </si>
  <si>
    <t>116/1122/3071</t>
  </si>
  <si>
    <t>1110/218</t>
  </si>
  <si>
    <t>363/364</t>
  </si>
  <si>
    <t>365/366</t>
  </si>
  <si>
    <r>
      <t>Total Enrollment 
(all grades)</t>
    </r>
    <r>
      <rPr>
        <b/>
        <vertAlign val="superscript"/>
        <sz val="11"/>
        <color theme="0"/>
        <rFont val="Calibri"/>
        <family val="2"/>
        <scheme val="minor"/>
      </rPr>
      <t>1</t>
    </r>
  </si>
  <si>
    <t>The following table shows the location of each school's building, its total enrollment, the number and share of enrollment that is just PK3-5, and programmatic capacities.</t>
  </si>
  <si>
    <t>Note: This appendix is organized at the building level and lists the multiple addresses associated with each school's unique ID defined by OSSE's School and LEA Infromation Management System (SLIMS).</t>
  </si>
  <si>
    <r>
      <t xml:space="preserve">The following table shows the percent utilization of </t>
    </r>
    <r>
      <rPr>
        <i/>
        <sz val="10"/>
        <color rgb="FF000000"/>
        <rFont val="Calibri"/>
        <family val="2"/>
        <scheme val="minor"/>
      </rPr>
      <t>the full building</t>
    </r>
    <r>
      <rPr>
        <sz val="10"/>
        <color rgb="FF000000"/>
        <rFont val="Calibri"/>
        <family val="2"/>
        <scheme val="minor"/>
      </rPr>
      <t xml:space="preserve"> for each DCPS school serving PK3-5. Because some schools serve grades besides PK3-5, the utilization rate may include utilization for non-PK3-5 seats.  This table also highlights the boundary participation rates and the percentage of in-boundary students enrolled at the school (see below for more details on how these measures are calculated).</t>
    </r>
  </si>
  <si>
    <t>361/362</t>
  </si>
  <si>
    <t>209/214/242</t>
  </si>
  <si>
    <t>1129/190/121</t>
  </si>
  <si>
    <t>189/132/1121</t>
  </si>
  <si>
    <t>Washington Latin PCS – Middle School; Washington Latin PCS – Upper School</t>
  </si>
  <si>
    <t>125/1118</t>
  </si>
  <si>
    <t>Capital City PCS – Lower School; Capital City PCS – Middle School; Capital City PCS – High School</t>
  </si>
  <si>
    <t>184/182/1207</t>
  </si>
  <si>
    <r>
      <rPr>
        <vertAlign val="superscript"/>
        <sz val="10"/>
        <color rgb="FF000000"/>
        <rFont val="Calibri"/>
        <family val="2"/>
        <scheme val="minor"/>
      </rPr>
      <t xml:space="preserve">2 </t>
    </r>
    <r>
      <rPr>
        <sz val="10"/>
        <color rgb="FF000000"/>
        <rFont val="Calibri"/>
        <family val="2"/>
        <scheme val="minor"/>
      </rPr>
      <t>DCPS programmatic capacity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</si>
  <si>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rPr>
        <vertAlign val="superscript"/>
        <sz val="10"/>
        <rFont val="Calibri"/>
        <family val="2"/>
        <scheme val="minor"/>
      </rPr>
      <t xml:space="preserve">5 </t>
    </r>
    <r>
      <rPr>
        <sz val="10"/>
        <rFont val="Calibri"/>
        <family val="2"/>
        <scheme val="minor"/>
      </rPr>
      <t xml:space="preserve">Utilization rates are total public school enrollment (all grades located in the building) divided by building capacity.  </t>
    </r>
  </si>
  <si>
    <r>
      <rPr>
        <vertAlign val="superscript"/>
        <sz val="10"/>
        <color rgb="FF000000"/>
        <rFont val="Calibri"/>
        <family val="2"/>
        <scheme val="minor"/>
      </rPr>
      <t xml:space="preserve">4 </t>
    </r>
    <r>
      <rPr>
        <sz val="10"/>
        <color rgb="FF000000"/>
        <rFont val="Calibri"/>
        <family val="2"/>
        <scheme val="minor"/>
      </rPr>
      <t>DCPS programmatic capacity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</si>
  <si>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rPr>
        <vertAlign val="superscript"/>
        <sz val="10"/>
        <color rgb="FF000000"/>
        <rFont val="Calibri"/>
        <family val="2"/>
        <scheme val="minor"/>
      </rPr>
      <t xml:space="preserve">1 </t>
    </r>
    <r>
      <rPr>
        <sz val="10"/>
        <color rgb="FF000000"/>
        <rFont val="Calibri"/>
        <family val="2"/>
        <scheme val="minor"/>
      </rPr>
      <t>Total enrollment includes all grades associated with a school program's ID.</t>
    </r>
  </si>
  <si>
    <t>DC Prep PCS – Anacostia Elementary</t>
  </si>
  <si>
    <t>Friendship PCS – Online</t>
  </si>
  <si>
    <t>School Without Walls @ Francis-Stevens</t>
  </si>
  <si>
    <t>PK4-3rd</t>
  </si>
  <si>
    <t>237/236/243</t>
  </si>
  <si>
    <t>KIPP DC – Quest Academy PCS; KIPP DC – Arts and Technology Academy PCS; KIPP DC – Valor Academy PCS</t>
  </si>
  <si>
    <r>
      <t xml:space="preserve">Latin American Montessori Bilingual (LAMB) PCS </t>
    </r>
    <r>
      <rPr>
        <i/>
        <sz val="11"/>
        <color theme="1"/>
        <rFont val="Calibri"/>
        <family val="2"/>
        <scheme val="minor"/>
      </rPr>
      <t>(co-locating with Perry Street Prep PCS)</t>
    </r>
  </si>
  <si>
    <t>Friendship PCS – Woodridge Elementary; Friendship PCS – Woodridge Middle</t>
  </si>
  <si>
    <t>Friendship PCS – Blow-Pierce Elementary; Friendship PCS – Blow-Pierce Middle</t>
  </si>
  <si>
    <t>Friendship PCS – Chamberlain Elementary; Friendship PCS – Chamberlain Middle</t>
  </si>
  <si>
    <t>PK3-12th</t>
  </si>
  <si>
    <t>1206/1138</t>
  </si>
  <si>
    <t>PK3-4th, 9th-12th</t>
  </si>
  <si>
    <t>% of Enrollment that is PK3-5th</t>
  </si>
  <si>
    <t>N/A</t>
  </si>
  <si>
    <t>Mary McLeod Bethune Day Academy PCS  (16th Street)</t>
  </si>
  <si>
    <r>
      <t xml:space="preserve">Ingenuity Prep PCS </t>
    </r>
    <r>
      <rPr>
        <i/>
        <sz val="11"/>
        <color theme="1"/>
        <rFont val="Calibri"/>
        <family val="2"/>
        <scheme val="minor"/>
      </rPr>
      <t>(co-locating with National Collegiate Prep)</t>
    </r>
  </si>
  <si>
    <t>ü</t>
  </si>
  <si>
    <t>Aiton Elementary School</t>
  </si>
  <si>
    <t>Amidon-Bowen Elementary School</t>
  </si>
  <si>
    <t>AppleTree Early Learning PCS – Douglas Knoll/Parklands (Southeast)</t>
  </si>
  <si>
    <t>Bancroft Elementary School</t>
  </si>
  <si>
    <t>Barnard Elementary School</t>
  </si>
  <si>
    <t>Beers Elementary School</t>
  </si>
  <si>
    <t>Brent Elementary School</t>
  </si>
  <si>
    <t>Brightwood Education Campus</t>
  </si>
  <si>
    <t>Bruce-Monroe Elementary School @ Park View</t>
  </si>
  <si>
    <t>Bunker Hill Elementary School</t>
  </si>
  <si>
    <t>Burroughs Elementary School</t>
  </si>
  <si>
    <t>Burrville Elementary School</t>
  </si>
  <si>
    <t>C.W. Harris Elementary School</t>
  </si>
  <si>
    <t>Cleveland Elementary School</t>
  </si>
  <si>
    <t>Drew Elementary School</t>
  </si>
  <si>
    <t>E.L. Haynes PCS – Middle School</t>
  </si>
  <si>
    <t>Eaton Elementary School</t>
  </si>
  <si>
    <t>Garfield Elementary School</t>
  </si>
  <si>
    <t>Garrison Elementary School</t>
  </si>
  <si>
    <t>H.D. Cooke Elementary School</t>
  </si>
  <si>
    <t>Hearst Elementary School</t>
  </si>
  <si>
    <t>Hendley Elementary School</t>
  </si>
  <si>
    <t>Houston Elementary School</t>
  </si>
  <si>
    <t>Hyde-Addison Elementary School</t>
  </si>
  <si>
    <t>J.O. Wilson Elementary School</t>
  </si>
  <si>
    <t>Janney Elementary School</t>
  </si>
  <si>
    <t>Ketcham Elementary School</t>
  </si>
  <si>
    <t>Key Elementary School</t>
  </si>
  <si>
    <t>Kimball Elementary School</t>
  </si>
  <si>
    <t>King Elementary School</t>
  </si>
  <si>
    <t>Lafayette Elementary School</t>
  </si>
  <si>
    <t>Langdon Elementary School</t>
  </si>
  <si>
    <t>Langley Elementary School</t>
  </si>
  <si>
    <t>Ludlow-Taylor Elementary School</t>
  </si>
  <si>
    <t>Malcolm X Elementary School @ Green</t>
  </si>
  <si>
    <t>Mann Elementary School</t>
  </si>
  <si>
    <t>Marie Reed Elementary School</t>
  </si>
  <si>
    <t>Maury Elementary School</t>
  </si>
  <si>
    <t>Miner Elementary School</t>
  </si>
  <si>
    <t>Moten Elementary School</t>
  </si>
  <si>
    <t>Nalle Elementary School</t>
  </si>
  <si>
    <t>Orr Elementary School</t>
  </si>
  <si>
    <t>Patterson Elementary School</t>
  </si>
  <si>
    <t>Payne Elementary School</t>
  </si>
  <si>
    <t>Plummer Elementary School</t>
  </si>
  <si>
    <t>Powell Elementary School</t>
  </si>
  <si>
    <t>Randle Highlands Elementary School</t>
  </si>
  <si>
    <t>Ross Elementary School</t>
  </si>
  <si>
    <t>Savoy Elementary School</t>
  </si>
  <si>
    <t>Seaton Elementary School</t>
  </si>
  <si>
    <t>Shepherd Elementary School</t>
  </si>
  <si>
    <t>Simon Elementary School</t>
  </si>
  <si>
    <t>Smothers Elementary School</t>
  </si>
  <si>
    <t>Stanton Elementary School</t>
  </si>
  <si>
    <t>Stoddert Elementary School</t>
  </si>
  <si>
    <t>Thomas Elementary School</t>
  </si>
  <si>
    <t>Thomson Elementary School</t>
  </si>
  <si>
    <t>Tubman Elementary School</t>
  </si>
  <si>
    <t>Turner Elementary School</t>
  </si>
  <si>
    <t>Tyler Elementary School</t>
  </si>
  <si>
    <t>Browne Education Campus</t>
  </si>
  <si>
    <t>LaSalle-Backus Education Campus</t>
  </si>
  <si>
    <t>Raymond Education Campus</t>
  </si>
  <si>
    <t>Takoma Education Campus</t>
  </si>
  <si>
    <t>Truesdell Education Campus</t>
  </si>
  <si>
    <t>Walker-Jones Education Campus</t>
  </si>
  <si>
    <t>West Education Campus</t>
  </si>
  <si>
    <t>Wheatley Education Campus</t>
  </si>
  <si>
    <t>Whittier Education Campus</t>
  </si>
  <si>
    <t>Dorothy I. Height Elementary School</t>
  </si>
  <si>
    <t xml:space="preserve">Eagle Academy PCS – Capitol Riverfront </t>
  </si>
  <si>
    <t xml:space="preserve">Eagle Academy PCS – Congress Heights </t>
  </si>
  <si>
    <t>Friendship PCS – Armstrong Elementary</t>
  </si>
  <si>
    <t>Noyes Elementary School</t>
  </si>
  <si>
    <t>Oyster-Adams Bilingual School (Adams)</t>
  </si>
  <si>
    <t>Oyster-Adams Bilingual School (Oyster)</t>
  </si>
  <si>
    <t>Two Rivers PCS at 4th Street</t>
  </si>
  <si>
    <t>Two Rivers PCS at Young</t>
  </si>
  <si>
    <t>Van Ness Elementary School</t>
  </si>
  <si>
    <r>
      <t>AppleTree Early Learning PCS – Southwest (</t>
    </r>
    <r>
      <rPr>
        <i/>
        <sz val="11"/>
        <color theme="1"/>
        <rFont val="Calibri"/>
        <family val="2"/>
        <scheme val="minor"/>
      </rPr>
      <t>co-locating with Jefferson MS)</t>
    </r>
  </si>
  <si>
    <t>E.L. Haynes PCS – Elementary School; E.L. Haynes PCS – High School</t>
  </si>
  <si>
    <t>Mary McLeod Bethune Day Academy PCS (Slowe Campus)</t>
  </si>
  <si>
    <t>Peabody Elementary School (Capitol Hill Cluster)</t>
  </si>
  <si>
    <t>Excel Academy PCS</t>
  </si>
  <si>
    <r>
      <t xml:space="preserve">2 </t>
    </r>
    <r>
      <rPr>
        <sz val="10"/>
        <color rgb="FF000000"/>
        <rFont val="Calibri"/>
        <family val="2"/>
        <scheme val="minor"/>
      </rPr>
      <t>Boundary participation rate is the percent of grade-specific public school students living in each DCPS school’s boundary who attend the school. The numerator is the number of PK3-5th grade in-boundary students attending the school and the denominator is all public PK3-5th grade students living in the boundary.</t>
    </r>
  </si>
  <si>
    <t>2017 Savannah Terrace SE</t>
  </si>
  <si>
    <t>4399 South Capitol Terrace SW</t>
  </si>
  <si>
    <r>
      <t xml:space="preserve">ü </t>
    </r>
    <r>
      <rPr>
        <sz val="11"/>
        <color theme="1"/>
        <rFont val="Calibri"/>
        <family val="2"/>
        <scheme val="minor"/>
      </rPr>
      <t>Spanish</t>
    </r>
  </si>
  <si>
    <r>
      <t xml:space="preserve">ü </t>
    </r>
    <r>
      <rPr>
        <sz val="11"/>
        <color theme="1"/>
        <rFont val="Calibri"/>
        <family val="2"/>
        <scheme val="minor"/>
      </rPr>
      <t>Spanish, French</t>
    </r>
  </si>
  <si>
    <r>
      <t xml:space="preserve">ü </t>
    </r>
    <r>
      <rPr>
        <sz val="11"/>
        <color theme="1"/>
        <rFont val="Calibri"/>
        <family val="2"/>
        <scheme val="minor"/>
      </rPr>
      <t>Hebrew</t>
    </r>
  </si>
  <si>
    <r>
      <t xml:space="preserve">ü </t>
    </r>
    <r>
      <rPr>
        <sz val="11"/>
        <color theme="1"/>
        <rFont val="Calibri"/>
        <family val="2"/>
        <scheme val="minor"/>
      </rPr>
      <t>Chinese</t>
    </r>
  </si>
  <si>
    <r>
      <rPr>
        <vertAlign val="superscript"/>
        <sz val="10"/>
        <color rgb="FF000000"/>
        <rFont val="Calibri"/>
        <family val="2"/>
        <scheme val="minor"/>
      </rPr>
      <t>3</t>
    </r>
    <r>
      <rPr>
        <sz val="10"/>
        <color rgb="FF000000"/>
        <rFont val="Calibri"/>
        <family val="2"/>
        <scheme val="minor"/>
      </rPr>
      <t xml:space="preserve"> Utilization rates are total public school enrollment (all grades located in the building) divided by building capacity.  </t>
    </r>
  </si>
  <si>
    <t>PK3-5 Seats</t>
  </si>
  <si>
    <r>
      <t xml:space="preserve">1 </t>
    </r>
    <r>
      <rPr>
        <sz val="10"/>
        <color rgb="FF000000"/>
        <rFont val="Calibri"/>
        <family val="2"/>
        <scheme val="minor"/>
      </rPr>
      <t xml:space="preserve">Total building enrollment includes all grades in the LEA in the facility, which can include more than PK3-5 grades. </t>
    </r>
  </si>
  <si>
    <r>
      <t>Additional Campuses</t>
    </r>
    <r>
      <rPr>
        <b/>
        <vertAlign val="superscript"/>
        <sz val="11"/>
        <color theme="0"/>
        <rFont val="Calibri"/>
        <family val="2"/>
        <scheme val="minor"/>
      </rPr>
      <t>2</t>
    </r>
  </si>
  <si>
    <r>
      <rPr>
        <vertAlign val="superscript"/>
        <sz val="10"/>
        <color theme="1"/>
        <rFont val="Calibri"/>
        <family val="2"/>
        <scheme val="minor"/>
      </rPr>
      <t xml:space="preserve">2 </t>
    </r>
    <r>
      <rPr>
        <sz val="10"/>
        <color theme="1"/>
        <rFont val="Calibri"/>
        <family val="2"/>
        <scheme val="minor"/>
      </rPr>
      <t xml:space="preserve">See Appendices 4 and 5 for multiple campus locations. </t>
    </r>
  </si>
  <si>
    <t>No</t>
  </si>
  <si>
    <t>Yes</t>
  </si>
  <si>
    <t>Note: This appendix is organized at the school level and is based on a school program's unique code that is defined by OSSE's School and LEA Information Management System (SLIMS).</t>
  </si>
  <si>
    <t>Source: OSSE audited enrollment, SY15-16.</t>
  </si>
  <si>
    <t>Note: This appendix is organized at the building level  and lists the multiple addresses associated with each school's unique ID defined by OSSE's School and LEA Infromation Management System (SLIMS).</t>
  </si>
  <si>
    <t>% of Enrollment that 
is PK3-5th</t>
  </si>
  <si>
    <t>Appendix 1: Schools Serving PK3-5th Grades in SY2016-17</t>
  </si>
  <si>
    <t>School Address, SY16-17</t>
  </si>
  <si>
    <t>Appendix 2: Academic Programs at Schools Serving PK3-5th Grades in SY2016-17</t>
  </si>
  <si>
    <t>Appendix 3: Share of District of Columbia Students Enrolled in Private School, 2011-2015</t>
  </si>
  <si>
    <t>Appendix 4: PCS Building Enrollment and Program Capacity Serving PK3-5th Grades in SY2016-17</t>
  </si>
  <si>
    <r>
      <t>Total Building 
Enrollment, SY16-17</t>
    </r>
    <r>
      <rPr>
        <b/>
        <vertAlign val="superscript"/>
        <sz val="11"/>
        <color theme="0"/>
        <rFont val="Calibri"/>
        <family val="2"/>
        <scheme val="minor"/>
      </rPr>
      <t>1</t>
    </r>
  </si>
  <si>
    <t>PK3-5th Enrollment, SY16-17</t>
  </si>
  <si>
    <r>
      <t xml:space="preserve"> Programmatic Capacity, SY16-17</t>
    </r>
    <r>
      <rPr>
        <b/>
        <vertAlign val="superscript"/>
        <sz val="11"/>
        <color theme="0"/>
        <rFont val="Calibri"/>
        <family val="2"/>
        <scheme val="minor"/>
      </rPr>
      <t xml:space="preserve">2 </t>
    </r>
  </si>
  <si>
    <r>
      <t xml:space="preserve"> Utilization, 
SY16-17</t>
    </r>
    <r>
      <rPr>
        <b/>
        <vertAlign val="superscript"/>
        <sz val="11"/>
        <color theme="0"/>
        <rFont val="Calibri"/>
        <family val="2"/>
        <scheme val="minor"/>
      </rPr>
      <t>3</t>
    </r>
  </si>
  <si>
    <r>
      <t>Total Building Enrollment, SY16-17</t>
    </r>
    <r>
      <rPr>
        <b/>
        <vertAlign val="superscript"/>
        <sz val="11"/>
        <color theme="0"/>
        <rFont val="Calibri"/>
        <family val="2"/>
        <scheme val="minor"/>
      </rPr>
      <t>1</t>
    </r>
  </si>
  <si>
    <r>
      <t>Programmatic 
Capacity, SY16-17</t>
    </r>
    <r>
      <rPr>
        <b/>
        <vertAlign val="superscript"/>
        <sz val="11"/>
        <color theme="0"/>
        <rFont val="Calibri"/>
        <family val="2"/>
        <scheme val="minor"/>
      </rPr>
      <t>2</t>
    </r>
  </si>
  <si>
    <r>
      <t>Boundary Participation Rate, SY16-17</t>
    </r>
    <r>
      <rPr>
        <b/>
        <vertAlign val="superscript"/>
        <sz val="11"/>
        <color theme="0"/>
        <rFont val="Calibri"/>
        <family val="2"/>
        <scheme val="minor"/>
      </rPr>
      <t>2</t>
    </r>
  </si>
  <si>
    <t>Programmatic Capacity, SY16-17</t>
  </si>
  <si>
    <r>
      <t>Utilization, 
SY16-17</t>
    </r>
    <r>
      <rPr>
        <b/>
        <vertAlign val="superscript"/>
        <sz val="11"/>
        <color theme="0"/>
        <rFont val="Calibri"/>
        <family val="2"/>
        <scheme val="minor"/>
      </rPr>
      <t>5</t>
    </r>
  </si>
  <si>
    <t>533 48th Place NE</t>
  </si>
  <si>
    <t>401 I Street SW</t>
  </si>
  <si>
    <t>4300 13th Street NW</t>
  </si>
  <si>
    <t>430 Decatur Street NW</t>
  </si>
  <si>
    <t>3600 Alabama Avenue SE</t>
  </si>
  <si>
    <t>301 North Carolina Avenue SE</t>
  </si>
  <si>
    <t>1300 Nicholson Street NW</t>
  </si>
  <si>
    <t>850 26th Street NE</t>
  </si>
  <si>
    <t>3560 Warder Street NW</t>
  </si>
  <si>
    <t>1401 Michigan Avenue NE</t>
  </si>
  <si>
    <t>1820 Monroe Street NE</t>
  </si>
  <si>
    <t>801 Division Avenue NE</t>
  </si>
  <si>
    <t>301 53rd Street SE</t>
  </si>
  <si>
    <t>215 G Street NE</t>
  </si>
  <si>
    <t>1825 8th Street NW</t>
  </si>
  <si>
    <t>1300 Allison Street NW</t>
  </si>
  <si>
    <t>5600 Eads Street NE</t>
  </si>
  <si>
    <t>3301 Lowell Street NW</t>
  </si>
  <si>
    <t>2435 Alabama Avenue SE</t>
  </si>
  <si>
    <t>1200 S Street NW</t>
  </si>
  <si>
    <t>2525 17th Street NW</t>
  </si>
  <si>
    <t>3950 37th Street NW</t>
  </si>
  <si>
    <t>425 Chesapeake Street SE</t>
  </si>
  <si>
    <t>1100 50th Place NE</t>
  </si>
  <si>
    <t>3219 O Street NW</t>
  </si>
  <si>
    <t>660 K Street NE</t>
  </si>
  <si>
    <t>4130 Albemarle Street NW</t>
  </si>
  <si>
    <t>1919 15th Street SE</t>
  </si>
  <si>
    <t>5001 Dana Place NW</t>
  </si>
  <si>
    <t>3375 Minnesota Avenue SE</t>
  </si>
  <si>
    <t>3200 6th Street SE</t>
  </si>
  <si>
    <t>5701 Broad Branch Road NW</t>
  </si>
  <si>
    <t>1900 Evarts Street NE</t>
  </si>
  <si>
    <t>101 T Street NE</t>
  </si>
  <si>
    <t>501 Riggs Road NE</t>
  </si>
  <si>
    <t>4201 Martin Luther King Jr Avenue SW</t>
  </si>
  <si>
    <t>659 G Street NE</t>
  </si>
  <si>
    <t>1500 Mississippi Avenue SE</t>
  </si>
  <si>
    <t>4430 Newark Street NW</t>
  </si>
  <si>
    <t>4400 Iowa Avenue NW</t>
  </si>
  <si>
    <t>1250 Constitution Avenue NE</t>
  </si>
  <si>
    <t>601 15th Street NE</t>
  </si>
  <si>
    <t>1565 Morris Road SE</t>
  </si>
  <si>
    <t>3373 Van Ness Street NW</t>
  </si>
  <si>
    <t>219 50th Street SE</t>
  </si>
  <si>
    <t>2725 10th Street NE</t>
  </si>
  <si>
    <t>2200 Minnesota Avenue SE</t>
  </si>
  <si>
    <t>2020 19th Street NW</t>
  </si>
  <si>
    <t>2801 Calvert Street NW</t>
  </si>
  <si>
    <t>1445 C Street SE</t>
  </si>
  <si>
    <t>425 C Street NE</t>
  </si>
  <si>
    <t>4601 Texas Avenue SE</t>
  </si>
  <si>
    <t>1350 Upshur Street NW</t>
  </si>
  <si>
    <t>1650 30th Street SE</t>
  </si>
  <si>
    <t>915 Spring Road NW</t>
  </si>
  <si>
    <t>1730 R Street NW</t>
  </si>
  <si>
    <t>2400 Shannon Place SE</t>
  </si>
  <si>
    <t>2425 N Street NW</t>
  </si>
  <si>
    <t>920 F Street NE</t>
  </si>
  <si>
    <t>1503 10th Street NW</t>
  </si>
  <si>
    <t>7800 14th Street NW</t>
  </si>
  <si>
    <t>401 Mississippi Avenue SE</t>
  </si>
  <si>
    <t>4400 Brooks Street NE</t>
  </si>
  <si>
    <t>2701 Naylor Road SE</t>
  </si>
  <si>
    <t>4001 Calvert Street NW</t>
  </si>
  <si>
    <t>7010 Piney Branch Road NW</t>
  </si>
  <si>
    <t>650 Anacostia Avenue NE</t>
  </si>
  <si>
    <t>1200 L Street NW</t>
  </si>
  <si>
    <t>800 Ingraham Street NW</t>
  </si>
  <si>
    <t>3101 13th Street NW</t>
  </si>
  <si>
    <t>3264 Stanton Road SE</t>
  </si>
  <si>
    <t>1001 G Street SE</t>
  </si>
  <si>
    <t>1150 5th Street SE</t>
  </si>
  <si>
    <t>1125 New Jersey Avenue NW</t>
  </si>
  <si>
    <t>1830 Constitution Avenue NE</t>
  </si>
  <si>
    <t>1338 Farragut Street NW</t>
  </si>
  <si>
    <t>1299 Neal Street NE</t>
  </si>
  <si>
    <t>6201 5th Street NW</t>
  </si>
  <si>
    <t>908 Wahler Place SE</t>
  </si>
  <si>
    <t>2750 14th Street NW</t>
  </si>
  <si>
    <t>138 12th Street NE</t>
  </si>
  <si>
    <t>330 21st Street NE</t>
  </si>
  <si>
    <t>2011 Savannah Street SE</t>
  </si>
  <si>
    <t>801 7th Street SW</t>
  </si>
  <si>
    <t>410 8th Street NW</t>
  </si>
  <si>
    <t>Breakthrough Montessori PCS</t>
  </si>
  <si>
    <t>1244 Taylor Street NW</t>
  </si>
  <si>
    <t>100 Gallatin Street NE</t>
  </si>
  <si>
    <t>PK3-PK4; Adult</t>
  </si>
  <si>
    <t>2333 Ontario Road NW</t>
  </si>
  <si>
    <t>100 Peabody Street NW</t>
  </si>
  <si>
    <t>701 Howard Road SE</t>
  </si>
  <si>
    <t>6008 Georgia Avenue NW</t>
  </si>
  <si>
    <t>1503 East Capitol Street SE</t>
  </si>
  <si>
    <t>220 Highview Place SE</t>
  </si>
  <si>
    <t>510 Webster Street NW</t>
  </si>
  <si>
    <t>711 N Street NW</t>
  </si>
  <si>
    <t>1217 West Virginia Avenue NE</t>
  </si>
  <si>
    <t>City Arts &amp; Prep PCS</t>
  </si>
  <si>
    <t>705 Edgewood Street NE</t>
  </si>
  <si>
    <t>3700 North Capitol Street NW</t>
  </si>
  <si>
    <t>33 Riggs Road NE</t>
  </si>
  <si>
    <t>1102 W Street SE</t>
  </si>
  <si>
    <t>100 41st Street NE</t>
  </si>
  <si>
    <t>707 Edgewood Street NE</t>
  </si>
  <si>
    <t>701 Edgewood Street NE</t>
  </si>
  <si>
    <t>5601 East Capitol Street SE</t>
  </si>
  <si>
    <t>3100 Martin Luther King Jr Avenue SE</t>
  </si>
  <si>
    <t>PK4-7th</t>
  </si>
  <si>
    <t>4501 Kansas Avenue NW</t>
  </si>
  <si>
    <t>3600 Georgia Avenue NW</t>
  </si>
  <si>
    <t>1017 New Jersey Avenue SE</t>
  </si>
  <si>
    <t>3400 Wheeler Road SE</t>
  </si>
  <si>
    <t>4025 9th Street SE</t>
  </si>
  <si>
    <t>2501 Martin Luther King Jr Avenue SE</t>
  </si>
  <si>
    <t>1400 1st Street NW</t>
  </si>
  <si>
    <t>725 19th Street NE</t>
  </si>
  <si>
    <t>1345 Potomac Avenue SE</t>
  </si>
  <si>
    <t>1351 Nicholson Street NW</t>
  </si>
  <si>
    <t>645 Milwaukee Place SE</t>
  </si>
  <si>
    <t>2959 Carlton Avenue NE</t>
  </si>
  <si>
    <t>62 T Street NE</t>
  </si>
  <si>
    <t>6200 Kansas Avenue NE</t>
  </si>
  <si>
    <t>2917 8th Street NE</t>
  </si>
  <si>
    <t>Ideal Academy PCS – North Capitol Street Campus ES</t>
  </si>
  <si>
    <t>6130 North Capitol Street NW</t>
  </si>
  <si>
    <t>4600 Livingston Road SE</t>
  </si>
  <si>
    <t>200 Douglas Street NE</t>
  </si>
  <si>
    <t>2600 Douglass Road SE</t>
  </si>
  <si>
    <t>1375 Mount Olivet Road NE</t>
  </si>
  <si>
    <t>421 P Street NW</t>
  </si>
  <si>
    <t>4801 Benning Road SE</t>
  </si>
  <si>
    <t>5300 Blaine Street NE</t>
  </si>
  <si>
    <t>1375 Missouri Avenue NW</t>
  </si>
  <si>
    <t>1800 Perry Street NE</t>
  </si>
  <si>
    <t>3015 4th Street NE</t>
  </si>
  <si>
    <t>5413 16th Street NW</t>
  </si>
  <si>
    <t>1404 Jackson Street NE</t>
  </si>
  <si>
    <t>Meridian PCS</t>
  </si>
  <si>
    <t>2120 13th Street NW</t>
  </si>
  <si>
    <t>500 19th Street NE</t>
  </si>
  <si>
    <t>30 P Street NW</t>
  </si>
  <si>
    <t>Rocketship DC PCS</t>
  </si>
  <si>
    <t>2335 Raynolds Place SE</t>
  </si>
  <si>
    <t>15 Kennedy Street NW</t>
  </si>
  <si>
    <t>6222 North Capitol Street NW</t>
  </si>
  <si>
    <t>6015 Chillum Place NE</t>
  </si>
  <si>
    <t>1240 Randolph Street NE</t>
  </si>
  <si>
    <t>The Children's Guild DC PCS</t>
  </si>
  <si>
    <t>2146 24th Place NE</t>
  </si>
  <si>
    <t>1227 4th Street NE</t>
  </si>
  <si>
    <t>820 26th Street NE</t>
  </si>
  <si>
    <t>5200 2nd Street NW</t>
  </si>
  <si>
    <t>220 Taylor Street NE</t>
  </si>
  <si>
    <t>4th-7th</t>
  </si>
  <si>
    <t>1st-4th</t>
  </si>
  <si>
    <t>KG-4th</t>
  </si>
  <si>
    <t>5th-7th</t>
  </si>
  <si>
    <t>% Private School Enrollment for 3 and 4 Year Olds</t>
  </si>
  <si>
    <t>Margin of Error</t>
  </si>
  <si>
    <t>% Private School Enrollment for 5 to 9 Year Olds</t>
  </si>
  <si>
    <t>217/1100</t>
  </si>
  <si>
    <t>Achievement Prep PCS – Elementary; Achievement Prep PCS – Middle</t>
  </si>
  <si>
    <r>
      <t xml:space="preserve">Bridges PCS </t>
    </r>
    <r>
      <rPr>
        <i/>
        <sz val="11"/>
        <color theme="1"/>
        <rFont val="Calibri"/>
        <family val="2"/>
        <scheme val="minor"/>
      </rPr>
      <t>(co-locating with Briya PCS)</t>
    </r>
  </si>
  <si>
    <r>
      <t xml:space="preserve">Briya PCS </t>
    </r>
    <r>
      <rPr>
        <i/>
        <sz val="11"/>
        <color theme="1"/>
        <rFont val="Calibri"/>
        <family val="2"/>
        <scheme val="minor"/>
      </rPr>
      <t>(co-locating with Bancroft Elementary School)</t>
    </r>
  </si>
  <si>
    <r>
      <t xml:space="preserve">Briya PCS </t>
    </r>
    <r>
      <rPr>
        <i/>
        <sz val="11"/>
        <color theme="1"/>
        <rFont val="Calibri"/>
        <family val="2"/>
        <scheme val="minor"/>
      </rPr>
      <t>(co-locating with Bridges PCS)</t>
    </r>
  </si>
  <si>
    <t>3912 Georgia Avenue NW</t>
  </si>
  <si>
    <t>4301 9th Street SE</t>
  </si>
  <si>
    <r>
      <t xml:space="preserve">Lee Montessori PCS </t>
    </r>
    <r>
      <rPr>
        <i/>
        <sz val="11"/>
        <color theme="1"/>
        <rFont val="Calibri"/>
        <family val="2"/>
        <scheme val="minor"/>
      </rPr>
      <t>(co-locating with Washington Leadership Academy PCS)</t>
    </r>
  </si>
  <si>
    <r>
      <t xml:space="preserve">Monument Academy </t>
    </r>
    <r>
      <rPr>
        <i/>
        <sz val="11"/>
        <color theme="1"/>
        <rFont val="Calibri"/>
        <family val="2"/>
        <scheme val="minor"/>
      </rPr>
      <t>(co-located with Community College Preparatory Acadamy PCS)</t>
    </r>
  </si>
  <si>
    <r>
      <t xml:space="preserve">Perry Street Preparatory PCS </t>
    </r>
    <r>
      <rPr>
        <i/>
        <sz val="11"/>
        <color theme="1"/>
        <rFont val="Calibri"/>
        <family val="2"/>
        <scheme val="minor"/>
      </rPr>
      <t>(co-locating with LAMB PCS)</t>
    </r>
  </si>
  <si>
    <t>Sources: OSSE audited enrollment, SY16-17 and  the SY16-17 Master Facility Plan Annual Supplement.</t>
  </si>
  <si>
    <t>Sources: OSSE audited enrollment, SY16-17 and the SY16-17 Master Facility Plan Annual Supplement.</t>
  </si>
  <si>
    <t>Appendix 6: Capacity and Utilization of DCPS School Buildings Serving PK3-5th Grades in SY2016-17</t>
  </si>
  <si>
    <t>Appendix 5: DCPS Building Enrollment and Program Capacity Serving PK3-5th Grades in SY2016-17</t>
  </si>
  <si>
    <t>Capital City PCS - Lower School</t>
  </si>
  <si>
    <t>Capitol Hill Montessori School @ Logan</t>
  </si>
  <si>
    <t>Eagle Academy PCS - Capitol Riverfront</t>
  </si>
  <si>
    <t>Eagle Academy PCS - Congress Heights</t>
  </si>
  <si>
    <t>Friendship PCS - Woodridge Elementary School</t>
  </si>
  <si>
    <t>H D Cooke Elementary School</t>
  </si>
  <si>
    <t>Harmony DC PCS - School of Excellence</t>
  </si>
  <si>
    <t>King, M L Elementary School</t>
  </si>
  <si>
    <t>Oyster-Adams Bilingual School</t>
  </si>
  <si>
    <t>Perry Street Preparatory PCS</t>
  </si>
  <si>
    <t>Raymond EC</t>
  </si>
  <si>
    <t>Extended Year</t>
  </si>
  <si>
    <t>Sources: PCSB  and DCPS</t>
  </si>
  <si>
    <t>Latin American Montessori Bilingual PCS [Missouri Avenue]</t>
  </si>
  <si>
    <t>Latin American Montessori Bilingual PCS [South Dakota Avenue]</t>
  </si>
  <si>
    <t>Mary McLeod Bethune PCS [16th Street]</t>
  </si>
  <si>
    <t>Mary McLeod Bethune PCS [Main]</t>
  </si>
  <si>
    <t>Achievement Preparatory PCS - Elementary</t>
  </si>
  <si>
    <t>Achievement Preparatory PCS - Middle School</t>
  </si>
  <si>
    <t>AppleTree Early Learning Center PCS - Columbia Heights</t>
  </si>
  <si>
    <t>AppleTree Early Learning Center PCS - Lincoln Park</t>
  </si>
  <si>
    <t>AppleTree Early Learning Center PCS - Oklahoma Avenue</t>
  </si>
  <si>
    <t>AppleTree Early Learning Center PCS - Southeast</t>
  </si>
  <si>
    <t>AppleTree Early Learning Center PCS - Southwest</t>
  </si>
  <si>
    <t>Bancroft Elementary School @ Sharpe</t>
  </si>
  <si>
    <t>Basis DC PCS</t>
  </si>
  <si>
    <t>Bridges PCS</t>
  </si>
  <si>
    <t>Capital City PCS - Elementary School</t>
  </si>
  <si>
    <t>Capital City PCS - Middle School</t>
  </si>
  <si>
    <t>Cedar Tree Academy PCS</t>
  </si>
  <si>
    <t>Center City PCS - Brightwood</t>
  </si>
  <si>
    <t>Center City PCS - Capitol Hill</t>
  </si>
  <si>
    <t>Center City PCS - Congress Heights</t>
  </si>
  <si>
    <t>Center City PCS - Petworth</t>
  </si>
  <si>
    <t>Center City PCS - Shaw</t>
  </si>
  <si>
    <t>Center City PCS - Trinidad</t>
  </si>
  <si>
    <t>DC Prep PCS - Anacostia Campus</t>
  </si>
  <si>
    <t xml:space="preserve">DC Prep PCS - Benning Elementary School </t>
  </si>
  <si>
    <t>DC Prep PCS - Benning Middle School</t>
  </si>
  <si>
    <t>DC Prep PCS - Edgewood Elementary School</t>
  </si>
  <si>
    <t xml:space="preserve">DC Prep PCS - Edgewood Middle School </t>
  </si>
  <si>
    <t>E.L. Haynes PCS [Georgia Avenue] - Middle School</t>
  </si>
  <si>
    <t>E.L. Haynes PCS [Kansas Avenue] - Elementary School</t>
  </si>
  <si>
    <t>Friendship PCS - Armstrong</t>
  </si>
  <si>
    <t>Friendship PCS - Blow Pierce Elementary</t>
  </si>
  <si>
    <t>Friendship PCS - Blow-Pierce Middle</t>
  </si>
  <si>
    <t>Friendship PCS - Chamberlain Elementary</t>
  </si>
  <si>
    <t>Friendship PCS - Chamberlain Middle</t>
  </si>
  <si>
    <t>Friendship PCS - Online</t>
  </si>
  <si>
    <t>Friendship PCS - Southeast Academy</t>
  </si>
  <si>
    <t>Friendship PCS - Woodridge Elementary</t>
  </si>
  <si>
    <t>Friendship PCS - Woodridge Middle</t>
  </si>
  <si>
    <t>Hope Community PCS - Lamond</t>
  </si>
  <si>
    <t>Hope Community PCS - Tolson</t>
  </si>
  <si>
    <t>Ideal Academy PCS</t>
  </si>
  <si>
    <t>Ingenuity Prep PCS</t>
  </si>
  <si>
    <t xml:space="preserve">KIPP DC PCS AIM Academy 
</t>
  </si>
  <si>
    <t xml:space="preserve">KIPP DC PCS Arts &amp; Technology Academy 
</t>
  </si>
  <si>
    <t xml:space="preserve">KIPP DC PCS Connect Academy
</t>
  </si>
  <si>
    <t xml:space="preserve">KIPP DC PCS Discover Academy
</t>
  </si>
  <si>
    <t xml:space="preserve">KIPP DC PCS Grow Academy 
</t>
  </si>
  <si>
    <t xml:space="preserve">KIPP DC PCS Heights Academy 
</t>
  </si>
  <si>
    <t xml:space="preserve">KIPP DC PCS KEY Academy
</t>
  </si>
  <si>
    <t xml:space="preserve">KIPP DC PCS Lead Academy
</t>
  </si>
  <si>
    <t xml:space="preserve">KIPP DC PCS LEAP Academy
</t>
  </si>
  <si>
    <t xml:space="preserve">KIPP DC PCS Northeast Academy
</t>
  </si>
  <si>
    <t xml:space="preserve">KIPP DC PCS Promise Academy
</t>
  </si>
  <si>
    <t xml:space="preserve">KIPP DC PCS Quest Academy
</t>
  </si>
  <si>
    <t xml:space="preserve">KIPP DC PCS Spring Academy
</t>
  </si>
  <si>
    <t>KIPP DC PCS Valor Academy</t>
  </si>
  <si>
    <t xml:space="preserve">KIPP DC PCS WILL Academy 
</t>
  </si>
  <si>
    <t>Latin American Montessori Bilingual PCS</t>
  </si>
  <si>
    <t>Leckie Education Campus</t>
  </si>
  <si>
    <t>Mary McLeod Bethune PCS</t>
  </si>
  <si>
    <t>Monument Academy PCS</t>
  </si>
  <si>
    <t>Murch Elementary School @ UDC</t>
  </si>
  <si>
    <t>Shining Stars</t>
  </si>
  <si>
    <t>Two Rivers PCS - Young</t>
  </si>
  <si>
    <t>Washington Latin PCS - Middle School</t>
  </si>
  <si>
    <t>Watkins Elementary School (Capitol Hill Cluster)</t>
  </si>
  <si>
    <t xml:space="preserve">Two Rivers PCS - 4th Street [Elementary] </t>
  </si>
  <si>
    <r>
      <t xml:space="preserve">Bancroft Elementary School </t>
    </r>
    <r>
      <rPr>
        <i/>
        <sz val="11"/>
        <color theme="1"/>
        <rFont val="Calibri"/>
        <family val="2"/>
        <scheme val="minor"/>
      </rPr>
      <t>(co-locating with Briya PCS)</t>
    </r>
  </si>
  <si>
    <r>
      <t xml:space="preserve">Marie Reed Elementary School </t>
    </r>
    <r>
      <rPr>
        <i/>
        <sz val="11"/>
        <color theme="1"/>
        <rFont val="Calibri"/>
        <family val="2"/>
        <scheme val="minor"/>
      </rPr>
      <t>(co-locating with MacFarland Middle School)</t>
    </r>
  </si>
  <si>
    <r>
      <t xml:space="preserve">Watkins Elementary School </t>
    </r>
    <r>
      <rPr>
        <i/>
        <sz val="11"/>
        <color theme="1"/>
        <rFont val="Calibri"/>
        <family val="2"/>
        <scheme val="minor"/>
      </rPr>
      <t>(co-locating with Eliot-Hine Middle School)</t>
    </r>
  </si>
  <si>
    <r>
      <t>2 PCS programmatic capacity reflects the maximum number of students that can be housed at the school building given the schools’ existing educational programs, class size, and staffing. PCS program capacities were self-reported by each public charter LEA for SY2016-17 in a survey administered by PCSB and developed in partnership with the DME. The response rate for the program capacity survey question was</t>
    </r>
    <r>
      <rPr>
        <sz val="10"/>
        <color rgb="FFFF0000"/>
        <rFont val="Calibri"/>
        <family val="2"/>
        <scheme val="minor"/>
      </rPr>
      <t xml:space="preserve"> </t>
    </r>
    <r>
      <rPr>
        <sz val="10"/>
        <rFont val="Calibri"/>
        <family val="2"/>
        <scheme val="minor"/>
      </rPr>
      <t xml:space="preserve">95%. </t>
    </r>
  </si>
  <si>
    <t>Definitions:</t>
  </si>
  <si>
    <r>
      <rPr>
        <b/>
        <sz val="10"/>
        <color rgb="FF000000"/>
        <rFont val="Calibri"/>
        <family val="2"/>
        <scheme val="minor"/>
      </rPr>
      <t>STEM:</t>
    </r>
    <r>
      <rPr>
        <sz val="10"/>
        <color rgb="FF000000"/>
        <rFont val="Calibri"/>
        <family val="2"/>
        <scheme val="minor"/>
      </rPr>
      <t xml:space="preserve"> integrates science, technology, engineering, and math so that each of these content areas is taught within other content areas and equally alongside literacy and composition. STEM is a part of the school's mission and core academic curriculum.</t>
    </r>
  </si>
  <si>
    <r>
      <rPr>
        <b/>
        <sz val="10"/>
        <color theme="1"/>
        <rFont val="Calibri"/>
        <family val="2"/>
        <scheme val="minor"/>
      </rPr>
      <t>Arts Integration:</t>
    </r>
    <r>
      <rPr>
        <sz val="10"/>
        <color theme="1"/>
        <rFont val="Calibri"/>
        <family val="2"/>
        <scheme val="minor"/>
      </rPr>
      <t xml:space="preserve"> students study visual and/or performing arts as part of the school’s mission and core academic curriculum, beyond dedicated arts periods.</t>
    </r>
  </si>
  <si>
    <r>
      <rPr>
        <b/>
        <sz val="10"/>
        <color theme="1"/>
        <rFont val="Calibri"/>
        <family val="2"/>
        <scheme val="minor"/>
      </rPr>
      <t>Extended Year:</t>
    </r>
    <r>
      <rPr>
        <sz val="10"/>
        <color theme="1"/>
        <rFont val="Calibri"/>
        <family val="2"/>
        <scheme val="minor"/>
      </rPr>
      <t xml:space="preserve"> the school's academic year exceeds the typical 180 school days, with students attending for at least 190 days.</t>
    </r>
  </si>
  <si>
    <t>Dual Language/ Language immersion</t>
  </si>
  <si>
    <r>
      <rPr>
        <b/>
        <sz val="10"/>
        <color theme="1"/>
        <rFont val="Calibri"/>
        <family val="2"/>
        <scheme val="minor"/>
      </rPr>
      <t>Montessori:</t>
    </r>
    <r>
      <rPr>
        <sz val="10"/>
        <color theme="1"/>
        <rFont val="Calibri"/>
        <family val="2"/>
        <scheme val="minor"/>
      </rPr>
      <t xml:space="preserve"> a child-centered educational approach based on scientific observations of children.</t>
    </r>
  </si>
  <si>
    <r>
      <rPr>
        <b/>
        <sz val="10"/>
        <color theme="1"/>
        <rFont val="Calibri"/>
        <family val="2"/>
        <scheme val="minor"/>
      </rPr>
      <t>Dual Language/Language Immersion:</t>
    </r>
    <r>
      <rPr>
        <sz val="10"/>
        <color theme="1"/>
        <rFont val="Calibri"/>
        <family val="2"/>
        <scheme val="minor"/>
      </rPr>
      <t xml:space="preserve"> a program where at least half of instruction is delivered in a language besides English.</t>
    </r>
  </si>
  <si>
    <r>
      <t>International Baccalaureate (IB):</t>
    </r>
    <r>
      <rPr>
        <sz val="10"/>
        <color rgb="FF000000"/>
        <rFont val="Calibri"/>
        <family val="2"/>
        <scheme val="minor"/>
      </rPr>
      <t xml:space="preserve"> an internationally recognized diploma program that develops intercultural understanding and respect.</t>
    </r>
  </si>
  <si>
    <r>
      <t xml:space="preserve">3 </t>
    </r>
    <r>
      <rPr>
        <sz val="10"/>
        <color rgb="FF000000"/>
        <rFont val="Calibri"/>
        <family val="2"/>
        <scheme val="minor"/>
      </rPr>
      <t xml:space="preserve">% of In-boundary enrollment is the number of students attending the school who live in the boundary divided by the grade-specific enrollment as of SY16-17 . The numerator is the number of PK3-5th grade in-boundary students attending the school and the denominator is the number of PK3-5th grade students enrolled at the school.                                                                                               </t>
    </r>
  </si>
  <si>
    <t>Estimated Number of 3 and 4 Year Olds in Private School</t>
  </si>
  <si>
    <t>Estimated Number of 5 to 9 Year Olds</t>
  </si>
  <si>
    <t>Estimated Number of 5 to 9 Year Olds in Private School</t>
  </si>
  <si>
    <t>Estimated Number of 3 and 4 Year Olds in School (public &amp; private)</t>
  </si>
  <si>
    <t>Source: U.S. Census Bureau, 2011-2015 American Community Survey 5-Year Estimates, Table S1401 Ages 3 and 4; 5 to 9</t>
  </si>
  <si>
    <t xml:space="preserve">*PCSB imputted the program capacity for the schools that did not respond by taking the reported program capacity for SY15-16.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</si>
</sst>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1"/>
      <color theme="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1"/>
      <color indexed="1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sz val="10"/>
      <color rgb="FF000000"/>
      <name val="Arial"/>
      <family val="2"/>
    </font>
    <font>
      <sz val="8"/>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theme="1"/>
      <name val="Calibri"/>
      <family val="2"/>
      <scheme val="minor"/>
    </font>
    <font>
      <sz val="11"/>
      <name val="Calibri"/>
      <family val="2"/>
      <scheme val="minor"/>
    </font>
    <font>
      <sz val="10"/>
      <color rgb="FF000000"/>
      <name val="Calibri"/>
      <family val="2"/>
      <scheme val="minor"/>
    </font>
    <font>
      <b/>
      <sz val="14"/>
      <name val="Calibri"/>
      <family val="2"/>
      <scheme val="minor"/>
    </font>
    <font>
      <vertAlign val="superscript"/>
      <sz val="10"/>
      <color rgb="FF000000"/>
      <name val="Calibri"/>
      <family val="2"/>
      <scheme val="minor"/>
    </font>
    <font>
      <sz val="10"/>
      <color theme="1"/>
      <name val="Calibri"/>
      <family val="2"/>
      <scheme val="minor"/>
    </font>
    <font>
      <vertAlign val="superscript"/>
      <sz val="10"/>
      <color theme="1"/>
      <name val="Calibri"/>
      <family val="2"/>
      <scheme val="minor"/>
    </font>
    <font>
      <i/>
      <sz val="10"/>
      <color rgb="FF000000"/>
      <name val="Calibri"/>
      <family val="2"/>
      <scheme val="minor"/>
    </font>
    <font>
      <sz val="10"/>
      <name val="Calibri"/>
      <family val="2"/>
      <scheme val="minor"/>
    </font>
    <font>
      <b/>
      <sz val="14"/>
      <color theme="1"/>
      <name val="Calibri"/>
      <family val="2"/>
      <scheme val="minor"/>
    </font>
    <font>
      <b/>
      <sz val="12"/>
      <color theme="1"/>
      <name val="Wingdings"/>
      <charset val="2"/>
    </font>
    <font>
      <b/>
      <sz val="11"/>
      <color rgb="FFFFFFFF"/>
      <name val="Calibri"/>
      <family val="2"/>
      <scheme val="minor"/>
    </font>
    <font>
      <b/>
      <sz val="10"/>
      <color rgb="FFFFFFFF"/>
      <name val="Calibri"/>
      <family val="2"/>
      <scheme val="minor"/>
    </font>
    <font>
      <b/>
      <sz val="10"/>
      <color rgb="FF000000"/>
      <name val="Calibri"/>
      <family val="2"/>
      <scheme val="minor"/>
    </font>
    <font>
      <vertAlign val="superscript"/>
      <sz val="10"/>
      <name val="Calibri"/>
      <family val="2"/>
      <scheme val="minor"/>
    </font>
    <font>
      <sz val="10"/>
      <color rgb="FFFF0000"/>
      <name val="Calibri"/>
      <family val="2"/>
      <scheme val="minor"/>
    </font>
    <font>
      <b/>
      <sz val="10"/>
      <color theme="1"/>
      <name val="Calibri"/>
      <family val="2"/>
      <scheme val="minor"/>
    </font>
    <font>
      <b/>
      <u/>
      <sz val="11"/>
      <color theme="1"/>
      <name val="Calibri"/>
      <family val="2"/>
      <scheme val="minor"/>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E2EC"/>
        <bgColor indexed="64"/>
      </patternFill>
    </fill>
    <fill>
      <patternFill patternType="solid">
        <fgColor rgb="FFFFFF00"/>
        <bgColor indexed="64"/>
      </patternFill>
    </fill>
    <fill>
      <patternFill patternType="solid">
        <fgColor rgb="FF4F81BD"/>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s>
  <borders count="10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indexed="64"/>
      </left>
      <right style="thin">
        <color indexed="64"/>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theme="4" tint="0.39997558519241921"/>
      </top>
      <bottom/>
      <diagonal/>
    </border>
    <border>
      <left style="thin">
        <color indexed="64"/>
      </left>
      <right style="medium">
        <color indexed="64"/>
      </right>
      <top style="thin">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thin">
        <color auto="1"/>
      </top>
      <bottom/>
      <diagonal/>
    </border>
    <border>
      <left style="thin">
        <color indexed="64"/>
      </left>
      <right style="thin">
        <color auto="1"/>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4F81BD"/>
      </right>
      <top style="medium">
        <color rgb="FF4F81BD"/>
      </top>
      <bottom style="thin">
        <color rgb="FFA6B6CB"/>
      </bottom>
      <diagonal/>
    </border>
    <border>
      <left style="medium">
        <color rgb="FF4F81BD"/>
      </left>
      <right style="medium">
        <color indexed="64"/>
      </right>
      <top style="medium">
        <color rgb="FF4F81BD"/>
      </top>
      <bottom style="thin">
        <color rgb="FFA6B6CB"/>
      </bottom>
      <diagonal/>
    </border>
    <border>
      <left style="medium">
        <color indexed="64"/>
      </left>
      <right style="medium">
        <color rgb="FF4F81BD"/>
      </right>
      <top style="thin">
        <color rgb="FFA6B6CB"/>
      </top>
      <bottom style="thin">
        <color rgb="FFA6B6CB"/>
      </bottom>
      <diagonal/>
    </border>
    <border>
      <left style="medium">
        <color rgb="FF4F81BD"/>
      </left>
      <right style="medium">
        <color indexed="64"/>
      </right>
      <top style="thin">
        <color rgb="FFA6B6CB"/>
      </top>
      <bottom style="thin">
        <color rgb="FFA6B6CB"/>
      </bottom>
      <diagonal/>
    </border>
    <border>
      <left style="medium">
        <color indexed="64"/>
      </left>
      <right style="medium">
        <color rgb="FF4F81BD"/>
      </right>
      <top style="thin">
        <color rgb="FFA6B6CB"/>
      </top>
      <bottom style="medium">
        <color indexed="64"/>
      </bottom>
      <diagonal/>
    </border>
    <border>
      <left style="medium">
        <color rgb="FF4F81BD"/>
      </left>
      <right style="medium">
        <color indexed="64"/>
      </right>
      <top style="thin">
        <color rgb="FFA6B6CB"/>
      </top>
      <bottom style="medium">
        <color indexed="64"/>
      </bottom>
      <diagonal/>
    </border>
    <border>
      <left/>
      <right/>
      <top style="medium">
        <color indexed="64"/>
      </top>
      <bottom/>
      <diagonal/>
    </border>
    <border>
      <left/>
      <right style="medium">
        <color rgb="FF4F81BD"/>
      </right>
      <top style="medium">
        <color rgb="FF4F81BD"/>
      </top>
      <bottom style="thin">
        <color rgb="FFA6B6CB"/>
      </bottom>
      <diagonal/>
    </border>
    <border>
      <left/>
      <right style="medium">
        <color rgb="FF4F81BD"/>
      </right>
      <top style="thin">
        <color rgb="FFA6B6CB"/>
      </top>
      <bottom style="thin">
        <color rgb="FFA6B6CB"/>
      </bottom>
      <diagonal/>
    </border>
    <border>
      <left/>
      <right style="medium">
        <color rgb="FF4F81BD"/>
      </right>
      <top style="thin">
        <color rgb="FFA6B6CB"/>
      </top>
      <bottom style="medium">
        <color indexed="64"/>
      </bottom>
      <diagonal/>
    </border>
    <border>
      <left style="medium">
        <color indexed="64"/>
      </left>
      <right/>
      <top/>
      <bottom style="thin">
        <color rgb="FFA6B6CB"/>
      </bottom>
      <diagonal/>
    </border>
    <border>
      <left style="medium">
        <color indexed="64"/>
      </left>
      <right/>
      <top style="thin">
        <color rgb="FFA6B6CB"/>
      </top>
      <bottom style="thin">
        <color rgb="FFA6B6CB"/>
      </bottom>
      <diagonal/>
    </border>
    <border>
      <left style="medium">
        <color indexed="64"/>
      </left>
      <right/>
      <top style="thin">
        <color rgb="FFA6B6CB"/>
      </top>
      <bottom style="medium">
        <color indexed="64"/>
      </bottom>
      <diagonal/>
    </border>
    <border>
      <left style="medium">
        <color indexed="64"/>
      </left>
      <right style="medium">
        <color rgb="FF4F81BD"/>
      </right>
      <top/>
      <bottom style="thin">
        <color rgb="FFA6B6CB"/>
      </bottom>
      <diagonal/>
    </border>
    <border>
      <left style="medium">
        <color rgb="FF4F81BD"/>
      </left>
      <right/>
      <top/>
      <bottom style="thin">
        <color rgb="FFA6B6CB"/>
      </bottom>
      <diagonal/>
    </border>
    <border>
      <left style="medium">
        <color theme="4"/>
      </left>
      <right style="medium">
        <color rgb="FF4F81BD"/>
      </right>
      <top style="thin">
        <color auto="1"/>
      </top>
      <bottom style="medium">
        <color rgb="FF4F81BD"/>
      </bottom>
      <diagonal/>
    </border>
    <border>
      <left style="medium">
        <color rgb="FF4F81BD"/>
      </left>
      <right style="medium">
        <color indexed="64"/>
      </right>
      <top/>
      <bottom style="thin">
        <color rgb="FFA6B6CB"/>
      </bottom>
      <diagonal/>
    </border>
    <border>
      <left style="medium">
        <color rgb="FF4F81BD"/>
      </left>
      <right style="medium">
        <color theme="4"/>
      </right>
      <top style="thin">
        <color auto="1"/>
      </top>
      <bottom style="thin">
        <color rgb="FFA6B6CB"/>
      </bottom>
      <diagonal/>
    </border>
    <border>
      <left/>
      <right style="medium">
        <color rgb="FF4F81BD"/>
      </right>
      <top/>
      <bottom style="thin">
        <color rgb="FFA6B6CB"/>
      </bottom>
      <diagonal/>
    </border>
    <border>
      <left style="medium">
        <color rgb="FF4F81BD"/>
      </left>
      <right/>
      <top style="medium">
        <color rgb="FF4F81BD"/>
      </top>
      <bottom style="thin">
        <color rgb="FFA6B6CB"/>
      </bottom>
      <diagonal/>
    </border>
    <border>
      <left style="medium">
        <color theme="4"/>
      </left>
      <right style="medium">
        <color rgb="FF4F81BD"/>
      </right>
      <top style="medium">
        <color rgb="FF4F81BD"/>
      </top>
      <bottom style="thin">
        <color rgb="FFA6B6CB"/>
      </bottom>
      <diagonal/>
    </border>
    <border>
      <left style="medium">
        <color rgb="FF4F81BD"/>
      </left>
      <right style="medium">
        <color theme="4"/>
      </right>
      <top style="medium">
        <color rgb="FF4F81BD"/>
      </top>
      <bottom style="thin">
        <color rgb="FFA6B6CB"/>
      </bottom>
      <diagonal/>
    </border>
    <border>
      <left style="medium">
        <color rgb="FF4F81BD"/>
      </left>
      <right/>
      <top style="thin">
        <color rgb="FFA6B6CB"/>
      </top>
      <bottom style="thin">
        <color rgb="FFA6B6CB"/>
      </bottom>
      <diagonal/>
    </border>
    <border>
      <left style="medium">
        <color theme="4"/>
      </left>
      <right style="medium">
        <color rgb="FF4F81BD"/>
      </right>
      <top style="thin">
        <color rgb="FFA6B6CB"/>
      </top>
      <bottom style="thin">
        <color rgb="FFA6B6CB"/>
      </bottom>
      <diagonal/>
    </border>
    <border>
      <left style="medium">
        <color rgb="FF4F81BD"/>
      </left>
      <right style="medium">
        <color theme="4"/>
      </right>
      <top style="thin">
        <color rgb="FFA6B6CB"/>
      </top>
      <bottom style="thin">
        <color rgb="FFA6B6CB"/>
      </bottom>
      <diagonal/>
    </border>
    <border>
      <left style="medium">
        <color rgb="FF4F81BD"/>
      </left>
      <right style="medium">
        <color theme="4"/>
      </right>
      <top style="thin">
        <color rgb="FFA6B6CB"/>
      </top>
      <bottom style="medium">
        <color indexed="64"/>
      </bottom>
      <diagonal/>
    </border>
    <border>
      <left style="thin">
        <color auto="1"/>
      </left>
      <right/>
      <top style="medium">
        <color indexed="64"/>
      </top>
      <bottom style="thin">
        <color auto="1"/>
      </bottom>
      <diagonal/>
    </border>
    <border>
      <left style="thin">
        <color auto="1"/>
      </left>
      <right/>
      <top/>
      <bottom style="thin">
        <color auto="1"/>
      </bottom>
      <diagonal/>
    </border>
    <border>
      <left style="thin">
        <color indexed="64"/>
      </left>
      <right/>
      <top style="thin">
        <color indexed="64"/>
      </top>
      <bottom/>
      <diagonal/>
    </border>
    <border>
      <left style="thin">
        <color auto="1"/>
      </left>
      <right/>
      <top style="thin">
        <color auto="1"/>
      </top>
      <bottom style="medium">
        <color indexed="64"/>
      </bottom>
      <diagonal/>
    </border>
    <border>
      <left/>
      <right/>
      <top/>
      <bottom style="medium">
        <color indexed="64"/>
      </bottom>
      <diagonal/>
    </border>
    <border>
      <left/>
      <right/>
      <top style="medium">
        <color indexed="64"/>
      </top>
      <bottom style="thin">
        <color auto="1"/>
      </bottom>
      <diagonal/>
    </border>
    <border>
      <left style="thin">
        <color auto="1"/>
      </left>
      <right style="medium">
        <color indexed="64"/>
      </right>
      <top/>
      <bottom/>
      <diagonal/>
    </border>
    <border>
      <left/>
      <right/>
      <top style="thin">
        <color indexed="64"/>
      </top>
      <bottom/>
      <diagonal/>
    </border>
    <border>
      <left style="thin">
        <color auto="1"/>
      </left>
      <right style="thin">
        <color auto="1"/>
      </right>
      <top style="thin">
        <color indexed="64"/>
      </top>
      <bottom style="thin">
        <color auto="1"/>
      </bottom>
      <diagonal/>
    </border>
    <border>
      <left style="thin">
        <color auto="1"/>
      </left>
      <right style="medium">
        <color indexed="64"/>
      </right>
      <top style="medium">
        <color indexed="64"/>
      </top>
      <bottom style="thin">
        <color theme="4" tint="0.3999755851924192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right style="medium">
        <color indexed="64"/>
      </right>
      <top style="medium">
        <color indexed="64"/>
      </top>
      <bottom/>
      <diagonal/>
    </border>
    <border>
      <left style="medium">
        <color indexed="64"/>
      </left>
      <right/>
      <top/>
      <bottom style="medium">
        <color rgb="FF4F81BD"/>
      </bottom>
      <diagonal/>
    </border>
    <border>
      <left style="medium">
        <color indexed="64"/>
      </left>
      <right/>
      <top style="medium">
        <color rgb="FF4F81BD"/>
      </top>
      <bottom style="medium">
        <color theme="4"/>
      </bottom>
      <diagonal/>
    </border>
    <border>
      <left/>
      <right style="thin">
        <color auto="1"/>
      </right>
      <top style="medium">
        <color indexed="64"/>
      </top>
      <bottom style="thin">
        <color auto="1"/>
      </bottom>
      <diagonal/>
    </border>
    <border>
      <left/>
      <right style="thin">
        <color auto="1"/>
      </right>
      <top/>
      <bottom/>
      <diagonal/>
    </border>
    <border>
      <left/>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s>
  <cellStyleXfs count="21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20" fillId="35"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8" borderId="0" applyNumberFormat="0" applyBorder="0" applyAlignment="0" applyProtection="0"/>
    <xf numFmtId="0" fontId="20" fillId="37" borderId="0" applyNumberFormat="0" applyBorder="0" applyAlignment="0" applyProtection="0"/>
    <xf numFmtId="0" fontId="1" fillId="22" borderId="0" applyNumberFormat="0" applyBorder="0" applyAlignment="0" applyProtection="0"/>
    <xf numFmtId="0" fontId="20" fillId="38" borderId="0" applyNumberFormat="0" applyBorder="0" applyAlignment="0" applyProtection="0"/>
    <xf numFmtId="0" fontId="1" fillId="26" borderId="0" applyNumberFormat="0" applyBorder="0" applyAlignment="0" applyProtection="0"/>
    <xf numFmtId="0" fontId="20" fillId="39" borderId="0" applyNumberFormat="0" applyBorder="0" applyAlignment="0" applyProtection="0"/>
    <xf numFmtId="0" fontId="1" fillId="30" borderId="0" applyNumberFormat="0" applyBorder="0" applyAlignment="0" applyProtection="0"/>
    <xf numFmtId="0" fontId="20" fillId="40" borderId="0" applyNumberFormat="0" applyBorder="0" applyAlignment="0" applyProtection="0"/>
    <xf numFmtId="0" fontId="1" fillId="11" borderId="0" applyNumberFormat="0" applyBorder="0" applyAlignment="0" applyProtection="0"/>
    <xf numFmtId="0" fontId="20" fillId="41" borderId="0" applyNumberFormat="0" applyBorder="0" applyAlignment="0" applyProtection="0"/>
    <xf numFmtId="0" fontId="1" fillId="15"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20" fillId="38" borderId="0" applyNumberFormat="0" applyBorder="0" applyAlignment="0" applyProtection="0"/>
    <xf numFmtId="0" fontId="1" fillId="27"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20" fillId="44" borderId="0" applyNumberFormat="0" applyBorder="0" applyAlignment="0" applyProtection="0"/>
    <xf numFmtId="0" fontId="17" fillId="12" borderId="0" applyNumberFormat="0" applyBorder="0" applyAlignment="0" applyProtection="0"/>
    <xf numFmtId="0" fontId="21" fillId="45" borderId="0" applyNumberFormat="0" applyBorder="0" applyAlignment="0" applyProtection="0"/>
    <xf numFmtId="0" fontId="17" fillId="16" borderId="0" applyNumberFormat="0" applyBorder="0" applyAlignment="0" applyProtection="0"/>
    <xf numFmtId="0" fontId="21" fillId="42" borderId="0" applyNumberFormat="0" applyBorder="0" applyAlignment="0" applyProtection="0"/>
    <xf numFmtId="0" fontId="17" fillId="20" borderId="0" applyNumberFormat="0" applyBorder="0" applyAlignment="0" applyProtection="0"/>
    <xf numFmtId="0" fontId="21" fillId="43" borderId="0" applyNumberFormat="0" applyBorder="0" applyAlignment="0" applyProtection="0"/>
    <xf numFmtId="0" fontId="17" fillId="24" borderId="0" applyNumberFormat="0" applyBorder="0" applyAlignment="0" applyProtection="0"/>
    <xf numFmtId="0" fontId="21" fillId="46" borderId="0" applyNumberFormat="0" applyBorder="0" applyAlignment="0" applyProtection="0"/>
    <xf numFmtId="0" fontId="17" fillId="28" borderId="0" applyNumberFormat="0" applyBorder="0" applyAlignment="0" applyProtection="0"/>
    <xf numFmtId="0" fontId="21" fillId="47" borderId="0" applyNumberFormat="0" applyBorder="0" applyAlignment="0" applyProtection="0"/>
    <xf numFmtId="0" fontId="17" fillId="32" borderId="0" applyNumberFormat="0" applyBorder="0" applyAlignment="0" applyProtection="0"/>
    <xf numFmtId="0" fontId="21" fillId="48" borderId="0" applyNumberFormat="0" applyBorder="0" applyAlignment="0" applyProtection="0"/>
    <xf numFmtId="0" fontId="17" fillId="9" borderId="0" applyNumberFormat="0" applyBorder="0" applyAlignment="0" applyProtection="0"/>
    <xf numFmtId="0" fontId="21" fillId="49" borderId="0" applyNumberFormat="0" applyBorder="0" applyAlignment="0" applyProtection="0"/>
    <xf numFmtId="0" fontId="17" fillId="13" borderId="0" applyNumberFormat="0" applyBorder="0" applyAlignment="0" applyProtection="0"/>
    <xf numFmtId="0" fontId="21" fillId="50" borderId="0" applyNumberFormat="0" applyBorder="0" applyAlignment="0" applyProtection="0"/>
    <xf numFmtId="0" fontId="17" fillId="17" borderId="0" applyNumberFormat="0" applyBorder="0" applyAlignment="0" applyProtection="0"/>
    <xf numFmtId="0" fontId="21" fillId="51" borderId="0" applyNumberFormat="0" applyBorder="0" applyAlignment="0" applyProtection="0"/>
    <xf numFmtId="0" fontId="17" fillId="21" borderId="0" applyNumberFormat="0" applyBorder="0" applyAlignment="0" applyProtection="0"/>
    <xf numFmtId="0" fontId="21" fillId="46" borderId="0" applyNumberFormat="0" applyBorder="0" applyAlignment="0" applyProtection="0"/>
    <xf numFmtId="0" fontId="17" fillId="25" borderId="0" applyNumberFormat="0" applyBorder="0" applyAlignment="0" applyProtection="0"/>
    <xf numFmtId="0" fontId="21" fillId="47" borderId="0" applyNumberFormat="0" applyBorder="0" applyAlignment="0" applyProtection="0"/>
    <xf numFmtId="0" fontId="17" fillId="29" borderId="0" applyNumberFormat="0" applyBorder="0" applyAlignment="0" applyProtection="0"/>
    <xf numFmtId="0" fontId="21" fillId="52"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11" fillId="6" borderId="4" applyNumberFormat="0" applyAlignment="0" applyProtection="0"/>
    <xf numFmtId="0" fontId="23" fillId="53" borderId="10" applyNumberFormat="0" applyAlignment="0" applyProtection="0"/>
    <xf numFmtId="0" fontId="23" fillId="53" borderId="10" applyNumberFormat="0" applyAlignment="0" applyProtection="0"/>
    <xf numFmtId="0" fontId="13" fillId="7" borderId="7" applyNumberFormat="0" applyAlignment="0" applyProtection="0"/>
    <xf numFmtId="0" fontId="24" fillId="54" borderId="11" applyNumberFormat="0" applyAlignment="0" applyProtection="0"/>
    <xf numFmtId="43" fontId="25"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1" fontId="26" fillId="0" borderId="0" applyFont="0" applyFill="0" applyBorder="0" applyAlignment="0" applyProtection="0">
      <alignment vertical="center"/>
    </xf>
    <xf numFmtId="44" fontId="26" fillId="0" borderId="0" applyFont="0" applyFill="0" applyBorder="0" applyAlignment="0" applyProtection="0">
      <alignment vertical="center"/>
    </xf>
    <xf numFmtId="44" fontId="26" fillId="0" borderId="0" applyFont="0" applyFill="0" applyBorder="0" applyAlignment="0" applyProtection="0">
      <alignment vertical="center"/>
    </xf>
    <xf numFmtId="42" fontId="26" fillId="0" borderId="0" applyFont="0" applyFill="0" applyBorder="0" applyAlignment="0" applyProtection="0">
      <alignment vertical="center"/>
    </xf>
    <xf numFmtId="0" fontId="15" fillId="0" borderId="0" applyNumberFormat="0" applyFill="0" applyBorder="0" applyAlignment="0" applyProtection="0"/>
    <xf numFmtId="0" fontId="27" fillId="0" borderId="0" applyNumberFormat="0" applyFill="0" applyBorder="0" applyAlignment="0" applyProtection="0"/>
    <xf numFmtId="0" fontId="6" fillId="2" borderId="0" applyNumberFormat="0" applyBorder="0" applyAlignment="0" applyProtection="0"/>
    <xf numFmtId="0" fontId="28" fillId="37" borderId="0" applyNumberFormat="0" applyBorder="0" applyAlignment="0" applyProtection="0"/>
    <xf numFmtId="0" fontId="3" fillId="0" borderId="1" applyNumberFormat="0" applyFill="0" applyAlignment="0" applyProtection="0"/>
    <xf numFmtId="0" fontId="29" fillId="0" borderId="12" applyNumberFormat="0" applyFill="0" applyAlignment="0" applyProtection="0"/>
    <xf numFmtId="0" fontId="4" fillId="0" borderId="2" applyNumberFormat="0" applyFill="0" applyAlignment="0" applyProtection="0"/>
    <xf numFmtId="0" fontId="30" fillId="0" borderId="13" applyNumberFormat="0" applyFill="0" applyAlignment="0" applyProtection="0"/>
    <xf numFmtId="0" fontId="5" fillId="0" borderId="3" applyNumberFormat="0" applyFill="0" applyAlignment="0" applyProtection="0"/>
    <xf numFmtId="0" fontId="31" fillId="0" borderId="14" applyNumberFormat="0" applyFill="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5" borderId="4" applyNumberFormat="0" applyAlignment="0" applyProtection="0"/>
    <xf numFmtId="0" fontId="35" fillId="40" borderId="10" applyNumberFormat="0" applyAlignment="0" applyProtection="0"/>
    <xf numFmtId="0" fontId="35" fillId="40" borderId="10" applyNumberFormat="0" applyAlignment="0" applyProtection="0"/>
    <xf numFmtId="0" fontId="12" fillId="0" borderId="6" applyNumberFormat="0" applyFill="0" applyAlignment="0" applyProtection="0"/>
    <xf numFmtId="0" fontId="36" fillId="0" borderId="15" applyNumberFormat="0" applyFill="0" applyAlignment="0" applyProtection="0"/>
    <xf numFmtId="0" fontId="8" fillId="4" borderId="0" applyNumberFormat="0" applyBorder="0" applyAlignment="0" applyProtection="0"/>
    <xf numFmtId="0" fontId="37" fillId="55" borderId="0" applyNumberFormat="0" applyBorder="0" applyAlignment="0" applyProtection="0"/>
    <xf numFmtId="0" fontId="1" fillId="0" borderId="0"/>
    <xf numFmtId="0" fontId="25" fillId="0" borderId="0"/>
    <xf numFmtId="0" fontId="26" fillId="0" borderId="0"/>
    <xf numFmtId="0" fontId="25" fillId="0" borderId="0"/>
    <xf numFmtId="0" fontId="19" fillId="0" borderId="0"/>
    <xf numFmtId="0" fontId="25" fillId="0" borderId="0"/>
    <xf numFmtId="0" fontId="25" fillId="0" borderId="0"/>
    <xf numFmtId="0" fontId="38" fillId="0" borderId="0"/>
    <xf numFmtId="0" fontId="1" fillId="0" borderId="0"/>
    <xf numFmtId="0" fontId="25" fillId="0" borderId="0"/>
    <xf numFmtId="0" fontId="1" fillId="0" borderId="0"/>
    <xf numFmtId="0" fontId="25" fillId="0" borderId="0"/>
    <xf numFmtId="0" fontId="1" fillId="0" borderId="0"/>
    <xf numFmtId="0" fontId="19" fillId="0" borderId="0"/>
    <xf numFmtId="0" fontId="39" fillId="0" borderId="0"/>
    <xf numFmtId="0" fontId="40" fillId="0" borderId="0"/>
    <xf numFmtId="0" fontId="40" fillId="0" borderId="0"/>
    <xf numFmtId="0" fontId="26" fillId="0" borderId="0"/>
    <xf numFmtId="0" fontId="25" fillId="0" borderId="0"/>
    <xf numFmtId="0" fontId="25" fillId="0" borderId="0"/>
    <xf numFmtId="0" fontId="39" fillId="0" borderId="0"/>
    <xf numFmtId="0" fontId="26" fillId="0" borderId="0"/>
    <xf numFmtId="0" fontId="1" fillId="0" borderId="0"/>
    <xf numFmtId="0" fontId="25" fillId="0" borderId="0"/>
    <xf numFmtId="0" fontId="25" fillId="0" borderId="0"/>
    <xf numFmtId="0" fontId="25" fillId="0" borderId="0"/>
    <xf numFmtId="0" fontId="25" fillId="0" borderId="0"/>
    <xf numFmtId="0" fontId="1" fillId="0" borderId="0"/>
    <xf numFmtId="0" fontId="26" fillId="0" borderId="0"/>
    <xf numFmtId="0" fontId="25" fillId="0" borderId="0"/>
    <xf numFmtId="0" fontId="1" fillId="0" borderId="0"/>
    <xf numFmtId="0" fontId="25" fillId="0" borderId="0"/>
    <xf numFmtId="0" fontId="26" fillId="0" borderId="0"/>
    <xf numFmtId="0" fontId="25" fillId="0" borderId="0"/>
    <xf numFmtId="0" fontId="25" fillId="0" borderId="0"/>
    <xf numFmtId="0" fontId="25" fillId="0" borderId="0"/>
    <xf numFmtId="0" fontId="26" fillId="0" borderId="0">
      <alignment vertical="center"/>
    </xf>
    <xf numFmtId="0" fontId="1" fillId="8" borderId="8" applyNumberFormat="0" applyFont="0" applyAlignment="0" applyProtection="0"/>
    <xf numFmtId="0" fontId="20" fillId="56" borderId="16" applyNumberFormat="0" applyFont="0" applyAlignment="0" applyProtection="0"/>
    <xf numFmtId="0" fontId="20" fillId="56" borderId="16" applyNumberFormat="0" applyFont="0" applyAlignment="0" applyProtection="0"/>
    <xf numFmtId="0" fontId="10" fillId="6" borderId="5" applyNumberFormat="0" applyAlignment="0" applyProtection="0"/>
    <xf numFmtId="0" fontId="41" fillId="53" borderId="17" applyNumberFormat="0" applyAlignment="0" applyProtection="0"/>
    <xf numFmtId="0" fontId="41" fillId="53" borderId="1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5" fillId="0" borderId="0" applyFon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16" fillId="0" borderId="9"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26" fillId="0" borderId="0"/>
  </cellStyleXfs>
  <cellXfs count="326">
    <xf numFmtId="0" fontId="0" fillId="0" borderId="0" xfId="0"/>
    <xf numFmtId="0" fontId="16" fillId="0" borderId="0" xfId="0" applyFont="1" applyAlignment="1">
      <alignment horizontal="center" vertical="center" wrapText="1"/>
    </xf>
    <xf numFmtId="0" fontId="0" fillId="0" borderId="0" xfId="0" applyFill="1"/>
    <xf numFmtId="0" fontId="19" fillId="0" borderId="0" xfId="0" applyFont="1" applyFill="1" applyBorder="1"/>
    <xf numFmtId="0" fontId="19" fillId="0" borderId="0" xfId="0" applyFont="1" applyBorder="1"/>
    <xf numFmtId="0" fontId="0" fillId="58" borderId="0" xfId="0" applyFill="1"/>
    <xf numFmtId="0" fontId="0" fillId="0" borderId="0" xfId="0" applyBorder="1"/>
    <xf numFmtId="0" fontId="0" fillId="0" borderId="0" xfId="0" applyFont="1" applyFill="1"/>
    <xf numFmtId="0" fontId="13" fillId="33" borderId="19"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54" fillId="0" borderId="0" xfId="0" applyFont="1" applyFill="1" applyAlignment="1">
      <alignment vertical="center"/>
    </xf>
    <xf numFmtId="9" fontId="13" fillId="33" borderId="19" xfId="0" applyNumberFormat="1" applyFont="1" applyFill="1" applyBorder="1" applyAlignment="1">
      <alignment horizontal="left" vertical="center" wrapText="1"/>
    </xf>
    <xf numFmtId="1" fontId="13" fillId="33" borderId="19" xfId="0" applyNumberFormat="1" applyFont="1" applyFill="1" applyBorder="1" applyAlignment="1">
      <alignment horizontal="center" vertical="center" wrapText="1"/>
    </xf>
    <xf numFmtId="0" fontId="54" fillId="0" borderId="0" xfId="0" applyFont="1" applyFill="1" applyAlignment="1">
      <alignment horizontal="left" vertical="center"/>
    </xf>
    <xf numFmtId="0" fontId="54" fillId="0" borderId="0" xfId="0" applyFont="1" applyFill="1" applyBorder="1" applyAlignment="1">
      <alignment horizontal="left" vertical="center"/>
    </xf>
    <xf numFmtId="164" fontId="0" fillId="0" borderId="0" xfId="2" applyNumberFormat="1" applyFont="1"/>
    <xf numFmtId="0" fontId="0" fillId="34" borderId="19" xfId="0" applyFont="1" applyFill="1" applyBorder="1" applyAlignment="1">
      <alignment horizontal="left" vertical="center"/>
    </xf>
    <xf numFmtId="0" fontId="0" fillId="34" borderId="19" xfId="0" applyFont="1" applyFill="1" applyBorder="1" applyAlignment="1">
      <alignment horizontal="center" vertical="center"/>
    </xf>
    <xf numFmtId="3" fontId="0" fillId="34" borderId="19" xfId="0" applyNumberFormat="1" applyFont="1" applyFill="1" applyBorder="1" applyAlignment="1">
      <alignment horizontal="center" vertical="center"/>
    </xf>
    <xf numFmtId="9" fontId="0" fillId="34" borderId="19" xfId="2" applyFont="1" applyFill="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19" xfId="0"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22"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center" vertical="center"/>
    </xf>
    <xf numFmtId="3" fontId="0" fillId="0" borderId="22" xfId="0" applyNumberFormat="1" applyFont="1" applyFill="1" applyBorder="1" applyAlignment="1">
      <alignment horizontal="center" vertical="center"/>
    </xf>
    <xf numFmtId="0" fontId="0" fillId="0" borderId="23" xfId="0" applyFont="1" applyFill="1" applyBorder="1" applyAlignment="1">
      <alignment horizontal="left" vertical="center"/>
    </xf>
    <xf numFmtId="0" fontId="0" fillId="0" borderId="23" xfId="0" applyFont="1" applyFill="1" applyBorder="1" applyAlignment="1">
      <alignment horizontal="center" vertical="center"/>
    </xf>
    <xf numFmtId="9" fontId="0" fillId="0" borderId="19" xfId="2" applyFont="1" applyFill="1" applyBorder="1" applyAlignment="1">
      <alignment horizontal="center" vertical="center"/>
    </xf>
    <xf numFmtId="0" fontId="0" fillId="57" borderId="29" xfId="0" applyFont="1" applyFill="1" applyBorder="1" applyAlignment="1">
      <alignment horizontal="left" vertical="center"/>
    </xf>
    <xf numFmtId="0" fontId="0" fillId="0" borderId="28" xfId="0" applyFont="1" applyFill="1" applyBorder="1" applyAlignment="1">
      <alignment horizontal="left" vertical="center"/>
    </xf>
    <xf numFmtId="0" fontId="0" fillId="0" borderId="28" xfId="0" applyFont="1" applyFill="1" applyBorder="1" applyAlignment="1">
      <alignment horizontal="center" vertical="center"/>
    </xf>
    <xf numFmtId="3" fontId="0" fillId="0" borderId="28" xfId="0" applyNumberFormat="1" applyFont="1" applyFill="1" applyBorder="1" applyAlignment="1">
      <alignment horizontal="center" vertical="center"/>
    </xf>
    <xf numFmtId="0" fontId="0" fillId="0" borderId="27" xfId="0" applyFont="1" applyFill="1" applyBorder="1" applyAlignment="1">
      <alignment horizontal="center" vertical="center"/>
    </xf>
    <xf numFmtId="3" fontId="0" fillId="0" borderId="0" xfId="0" applyNumberFormat="1"/>
    <xf numFmtId="2" fontId="0" fillId="0" borderId="19" xfId="0" applyNumberFormat="1" applyFont="1" applyFill="1" applyBorder="1" applyAlignment="1">
      <alignment horizontal="center" vertical="center"/>
    </xf>
    <xf numFmtId="0" fontId="0" fillId="34" borderId="28" xfId="0" applyFont="1" applyFill="1" applyBorder="1" applyAlignment="1">
      <alignment horizontal="left" vertical="center"/>
    </xf>
    <xf numFmtId="0" fontId="0" fillId="34" borderId="28" xfId="0" applyFont="1" applyFill="1" applyBorder="1" applyAlignment="1">
      <alignment horizontal="center" vertical="center"/>
    </xf>
    <xf numFmtId="3" fontId="0" fillId="34" borderId="28" xfId="0" applyNumberFormat="1" applyFont="1" applyFill="1" applyBorder="1" applyAlignment="1">
      <alignment horizontal="center" vertical="center"/>
    </xf>
    <xf numFmtId="9" fontId="0" fillId="34" borderId="28" xfId="2" applyFont="1" applyFill="1" applyBorder="1" applyAlignment="1">
      <alignment horizontal="center" vertical="center"/>
    </xf>
    <xf numFmtId="0" fontId="0" fillId="61" borderId="23" xfId="0" applyFont="1" applyFill="1" applyBorder="1" applyAlignment="1">
      <alignment horizontal="left" vertical="center"/>
    </xf>
    <xf numFmtId="0" fontId="13" fillId="33" borderId="37"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35" xfId="0" applyFont="1" applyFill="1" applyBorder="1" applyAlignment="1">
      <alignment horizontal="center" vertical="center" wrapText="1"/>
    </xf>
    <xf numFmtId="3" fontId="0" fillId="34" borderId="39" xfId="0" applyNumberFormat="1" applyFont="1" applyFill="1" applyBorder="1" applyAlignment="1">
      <alignment horizontal="center" vertical="center"/>
    </xf>
    <xf numFmtId="3" fontId="46" fillId="0" borderId="39"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3" fontId="0" fillId="34" borderId="43" xfId="0" applyNumberFormat="1" applyFont="1" applyFill="1" applyBorder="1" applyAlignment="1">
      <alignment horizontal="center" vertical="center"/>
    </xf>
    <xf numFmtId="3" fontId="0" fillId="0" borderId="41" xfId="0" applyNumberFormat="1" applyFont="1" applyFill="1" applyBorder="1" applyAlignment="1">
      <alignment horizontal="center" vertical="center"/>
    </xf>
    <xf numFmtId="0" fontId="13" fillId="33" borderId="25" xfId="0" applyFont="1" applyFill="1" applyBorder="1" applyAlignment="1">
      <alignment horizontal="center" vertical="center" wrapText="1"/>
    </xf>
    <xf numFmtId="0" fontId="13" fillId="33" borderId="25" xfId="0" applyFont="1" applyFill="1" applyBorder="1" applyAlignment="1">
      <alignment horizontal="left" vertical="center" wrapText="1"/>
    </xf>
    <xf numFmtId="3" fontId="13" fillId="33" borderId="25" xfId="1" applyNumberFormat="1" applyFont="1" applyFill="1" applyBorder="1" applyAlignment="1">
      <alignment horizontal="center" vertical="center" wrapText="1"/>
    </xf>
    <xf numFmtId="3" fontId="13" fillId="33" borderId="36" xfId="1" applyNumberFormat="1" applyFont="1" applyFill="1" applyBorder="1" applyAlignment="1">
      <alignment horizontal="center" vertical="center" wrapText="1"/>
    </xf>
    <xf numFmtId="9" fontId="13" fillId="33" borderId="25" xfId="2" applyFont="1" applyFill="1" applyBorder="1" applyAlignment="1">
      <alignment horizontal="center" vertical="center" wrapText="1"/>
    </xf>
    <xf numFmtId="9" fontId="13" fillId="33" borderId="23" xfId="0" applyNumberFormat="1" applyFont="1" applyFill="1" applyBorder="1" applyAlignment="1">
      <alignment horizontal="center" vertical="center" wrapText="1"/>
    </xf>
    <xf numFmtId="9" fontId="13" fillId="33" borderId="35" xfId="0" applyNumberFormat="1" applyFont="1" applyFill="1" applyBorder="1" applyAlignment="1">
      <alignment horizontal="center" vertical="center" wrapText="1"/>
    </xf>
    <xf numFmtId="9" fontId="0" fillId="0" borderId="22" xfId="2" applyFont="1" applyFill="1" applyBorder="1" applyAlignment="1">
      <alignment horizontal="center" vertical="center"/>
    </xf>
    <xf numFmtId="9" fontId="0" fillId="34" borderId="43" xfId="2" applyFont="1" applyFill="1" applyBorder="1" applyAlignment="1">
      <alignment horizontal="center" vertical="center"/>
    </xf>
    <xf numFmtId="9" fontId="0" fillId="0" borderId="39" xfId="2" applyFont="1" applyFill="1" applyBorder="1" applyAlignment="1">
      <alignment horizontal="center" vertical="center"/>
    </xf>
    <xf numFmtId="9" fontId="0" fillId="34" borderId="39" xfId="2" applyFont="1" applyFill="1" applyBorder="1" applyAlignment="1">
      <alignment horizontal="center" vertical="center"/>
    </xf>
    <xf numFmtId="9" fontId="0" fillId="0" borderId="41" xfId="2" applyFont="1" applyFill="1" applyBorder="1" applyAlignment="1">
      <alignment horizontal="center" vertical="center"/>
    </xf>
    <xf numFmtId="0" fontId="0" fillId="0" borderId="47" xfId="0" applyFont="1" applyFill="1" applyBorder="1" applyAlignment="1">
      <alignment horizontal="left" vertical="center"/>
    </xf>
    <xf numFmtId="0" fontId="0" fillId="0" borderId="47" xfId="0" applyFont="1" applyFill="1" applyBorder="1" applyAlignment="1">
      <alignment horizontal="center" vertical="center"/>
    </xf>
    <xf numFmtId="3" fontId="0" fillId="0" borderId="47" xfId="0" applyNumberFormat="1" applyFont="1" applyFill="1" applyBorder="1" applyAlignment="1">
      <alignment horizontal="center" vertical="center"/>
    </xf>
    <xf numFmtId="9" fontId="0" fillId="0" borderId="47" xfId="2" applyFont="1" applyFill="1" applyBorder="1" applyAlignment="1">
      <alignment horizontal="center" vertical="center"/>
    </xf>
    <xf numFmtId="9" fontId="0" fillId="0" borderId="28" xfId="2" applyFont="1" applyFill="1" applyBorder="1" applyAlignment="1">
      <alignment horizontal="center" vertical="center"/>
    </xf>
    <xf numFmtId="9" fontId="13" fillId="33" borderId="36" xfId="2" applyFont="1" applyFill="1" applyBorder="1" applyAlignment="1">
      <alignment horizontal="center" vertical="center" wrapText="1"/>
    </xf>
    <xf numFmtId="164" fontId="47" fillId="60" borderId="60" xfId="2" applyNumberFormat="1" applyFont="1" applyFill="1" applyBorder="1" applyAlignment="1">
      <alignment horizontal="center" vertical="center" wrapText="1"/>
    </xf>
    <xf numFmtId="164" fontId="47" fillId="60" borderId="61" xfId="2" applyNumberFormat="1" applyFont="1" applyFill="1" applyBorder="1" applyAlignment="1">
      <alignment horizontal="center" vertical="center" wrapText="1"/>
    </xf>
    <xf numFmtId="0" fontId="47" fillId="60" borderId="63" xfId="0" applyFont="1" applyFill="1" applyBorder="1" applyAlignment="1">
      <alignment horizontal="left" vertical="center" wrapText="1"/>
    </xf>
    <xf numFmtId="0" fontId="47" fillId="60" borderId="64" xfId="0" applyFont="1" applyFill="1" applyBorder="1" applyAlignment="1">
      <alignment horizontal="left" vertical="center" wrapText="1"/>
    </xf>
    <xf numFmtId="164" fontId="58" fillId="60" borderId="66" xfId="2" applyNumberFormat="1" applyFont="1" applyFill="1" applyBorder="1" applyAlignment="1">
      <alignment horizontal="center" vertical="center" wrapText="1"/>
    </xf>
    <xf numFmtId="164" fontId="58" fillId="60" borderId="67" xfId="0" applyNumberFormat="1" applyFont="1" applyFill="1" applyBorder="1" applyAlignment="1">
      <alignment horizontal="center" vertical="center" wrapText="1"/>
    </xf>
    <xf numFmtId="164" fontId="58" fillId="60" borderId="68" xfId="0" applyNumberFormat="1" applyFont="1" applyFill="1" applyBorder="1" applyAlignment="1">
      <alignment horizontal="center" vertical="center" wrapText="1"/>
    </xf>
    <xf numFmtId="164" fontId="58" fillId="60" borderId="69" xfId="2" applyNumberFormat="1" applyFont="1" applyFill="1" applyBorder="1" applyAlignment="1">
      <alignment horizontal="center" vertical="center" wrapText="1"/>
    </xf>
    <xf numFmtId="164" fontId="58" fillId="60" borderId="70" xfId="0" applyNumberFormat="1" applyFont="1" applyFill="1" applyBorder="1" applyAlignment="1">
      <alignment horizontal="center" vertical="center" wrapText="1"/>
    </xf>
    <xf numFmtId="164" fontId="47" fillId="60" borderId="71" xfId="2" applyNumberFormat="1" applyFont="1" applyFill="1" applyBorder="1" applyAlignment="1">
      <alignment horizontal="center" vertical="center" wrapText="1"/>
    </xf>
    <xf numFmtId="164" fontId="47" fillId="60" borderId="73" xfId="2" applyNumberFormat="1" applyFont="1" applyFill="1" applyBorder="1" applyAlignment="1">
      <alignment horizontal="center" vertical="center" wrapText="1"/>
    </xf>
    <xf numFmtId="164" fontId="47" fillId="60" borderId="74" xfId="0" applyNumberFormat="1" applyFont="1" applyFill="1" applyBorder="1" applyAlignment="1">
      <alignment horizontal="center" vertical="center" wrapText="1"/>
    </xf>
    <xf numFmtId="164" fontId="47" fillId="60" borderId="75" xfId="2" applyNumberFormat="1" applyFont="1" applyFill="1" applyBorder="1" applyAlignment="1">
      <alignment horizontal="center" vertical="center" wrapText="1"/>
    </xf>
    <xf numFmtId="164" fontId="47" fillId="60" borderId="55" xfId="2" applyNumberFormat="1" applyFont="1" applyFill="1" applyBorder="1" applyAlignment="1">
      <alignment horizontal="center" vertical="center" wrapText="1"/>
    </xf>
    <xf numFmtId="164" fontId="47" fillId="60" borderId="76" xfId="0" applyNumberFormat="1" applyFont="1" applyFill="1" applyBorder="1" applyAlignment="1">
      <alignment horizontal="center" vertical="center" wrapText="1"/>
    </xf>
    <xf numFmtId="164" fontId="47" fillId="60" borderId="77" xfId="0" applyNumberFormat="1" applyFont="1" applyFill="1" applyBorder="1" applyAlignment="1">
      <alignment horizontal="center" vertical="center" wrapText="1"/>
    </xf>
    <xf numFmtId="164" fontId="47" fillId="60" borderId="57" xfId="2" applyNumberFormat="1" applyFont="1" applyFill="1" applyBorder="1" applyAlignment="1">
      <alignment horizontal="center" vertical="center" wrapText="1"/>
    </xf>
    <xf numFmtId="164" fontId="47" fillId="60" borderId="72" xfId="0" applyNumberFormat="1" applyFont="1" applyFill="1" applyBorder="1" applyAlignment="1">
      <alignment horizontal="center" vertical="center" wrapText="1"/>
    </xf>
    <xf numFmtId="164" fontId="47" fillId="60" borderId="53" xfId="0" applyNumberFormat="1" applyFont="1" applyFill="1" applyBorder="1" applyAlignment="1">
      <alignment horizontal="center" vertical="center" wrapText="1"/>
    </xf>
    <xf numFmtId="164" fontId="47" fillId="60" borderId="59" xfId="0" applyNumberFormat="1" applyFont="1" applyFill="1" applyBorder="1" applyAlignment="1">
      <alignment horizontal="center" vertical="center" wrapText="1"/>
    </xf>
    <xf numFmtId="9" fontId="0" fillId="0" borderId="20" xfId="2" applyFont="1" applyFill="1" applyBorder="1" applyAlignment="1">
      <alignment horizontal="center" vertical="center"/>
    </xf>
    <xf numFmtId="9" fontId="0" fillId="57" borderId="29" xfId="2" applyFont="1" applyFill="1" applyBorder="1" applyAlignment="1">
      <alignment horizontal="center" vertical="center"/>
    </xf>
    <xf numFmtId="9" fontId="0" fillId="0" borderId="21" xfId="2" applyFont="1" applyFill="1" applyBorder="1" applyAlignment="1">
      <alignment horizontal="center" vertical="center"/>
    </xf>
    <xf numFmtId="0" fontId="13" fillId="33" borderId="78" xfId="0" applyFont="1" applyFill="1" applyBorder="1" applyAlignment="1">
      <alignment horizontal="center" vertical="center" wrapText="1"/>
    </xf>
    <xf numFmtId="3" fontId="0" fillId="34" borderId="79" xfId="0" applyNumberFormat="1" applyFont="1" applyFill="1" applyBorder="1" applyAlignment="1">
      <alignment horizontal="center" vertical="center"/>
    </xf>
    <xf numFmtId="3" fontId="0" fillId="0" borderId="50" xfId="0" applyNumberFormat="1" applyFont="1" applyFill="1" applyBorder="1" applyAlignment="1">
      <alignment horizontal="center" vertical="center"/>
    </xf>
    <xf numFmtId="3" fontId="0" fillId="34" borderId="50" xfId="0" applyNumberFormat="1" applyFont="1" applyFill="1" applyBorder="1" applyAlignment="1">
      <alignment horizontal="center" vertical="center"/>
    </xf>
    <xf numFmtId="3" fontId="46" fillId="0" borderId="50" xfId="0" applyNumberFormat="1" applyFont="1" applyFill="1" applyBorder="1" applyAlignment="1">
      <alignment horizontal="center" vertical="center"/>
    </xf>
    <xf numFmtId="3" fontId="0" fillId="0" borderId="80" xfId="0" applyNumberFormat="1" applyFont="1" applyFill="1" applyBorder="1" applyAlignment="1">
      <alignment horizontal="center" vertical="center"/>
    </xf>
    <xf numFmtId="3" fontId="13" fillId="33" borderId="81" xfId="1" applyNumberFormat="1"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0" borderId="51" xfId="0" applyFont="1" applyFill="1" applyBorder="1" applyAlignment="1">
      <alignment horizontal="left" vertical="center"/>
    </xf>
    <xf numFmtId="1" fontId="13" fillId="33" borderId="35" xfId="0" applyNumberFormat="1" applyFont="1" applyFill="1" applyBorder="1" applyAlignment="1">
      <alignment horizontal="center" vertical="center" wrapText="1"/>
    </xf>
    <xf numFmtId="1" fontId="0" fillId="0" borderId="0" xfId="0" applyNumberFormat="1"/>
    <xf numFmtId="3" fontId="0" fillId="34" borderId="27" xfId="0" applyNumberFormat="1" applyFont="1" applyFill="1" applyBorder="1" applyAlignment="1">
      <alignment horizontal="center" vertical="center"/>
    </xf>
    <xf numFmtId="0" fontId="50" fillId="0" borderId="0" xfId="0" applyFont="1" applyAlignment="1">
      <alignment wrapText="1"/>
    </xf>
    <xf numFmtId="0" fontId="0" fillId="34" borderId="86" xfId="0" applyFont="1" applyFill="1" applyBorder="1" applyAlignment="1">
      <alignment horizontal="center"/>
    </xf>
    <xf numFmtId="0" fontId="0" fillId="0" borderId="86" xfId="0" applyFont="1" applyBorder="1" applyAlignment="1">
      <alignment horizontal="center"/>
    </xf>
    <xf numFmtId="0" fontId="13" fillId="33" borderId="87" xfId="0" applyFont="1" applyFill="1" applyBorder="1" applyAlignment="1">
      <alignment horizontal="center" vertical="center" wrapText="1"/>
    </xf>
    <xf numFmtId="0" fontId="0" fillId="34" borderId="86" xfId="0" applyFont="1" applyFill="1" applyBorder="1" applyAlignment="1">
      <alignment horizontal="left"/>
    </xf>
    <xf numFmtId="2" fontId="0" fillId="34" borderId="86" xfId="0" applyNumberFormat="1" applyFont="1" applyFill="1" applyBorder="1" applyAlignment="1">
      <alignment horizontal="center"/>
    </xf>
    <xf numFmtId="3" fontId="0" fillId="34" borderId="86" xfId="0" applyNumberFormat="1" applyFont="1" applyFill="1" applyBorder="1" applyAlignment="1">
      <alignment horizontal="center"/>
    </xf>
    <xf numFmtId="3" fontId="0" fillId="34" borderId="89" xfId="0" applyNumberFormat="1" applyFont="1" applyFill="1" applyBorder="1" applyAlignment="1">
      <alignment horizontal="center"/>
    </xf>
    <xf numFmtId="2" fontId="0" fillId="0" borderId="86" xfId="0" applyNumberFormat="1" applyFont="1" applyBorder="1" applyAlignment="1">
      <alignment horizontal="center"/>
    </xf>
    <xf numFmtId="3" fontId="0" fillId="0" borderId="86" xfId="0" applyNumberFormat="1" applyFont="1" applyBorder="1" applyAlignment="1">
      <alignment horizontal="center"/>
    </xf>
    <xf numFmtId="3" fontId="0" fillId="0" borderId="89" xfId="0" applyNumberFormat="1" applyFont="1" applyBorder="1" applyAlignment="1">
      <alignment horizontal="center"/>
    </xf>
    <xf numFmtId="3" fontId="0" fillId="0" borderId="89" xfId="0" applyNumberFormat="1" applyFont="1" applyFill="1" applyBorder="1" applyAlignment="1">
      <alignment horizontal="center"/>
    </xf>
    <xf numFmtId="0" fontId="13" fillId="33" borderId="91" xfId="0" applyFont="1" applyFill="1" applyBorder="1" applyAlignment="1">
      <alignment horizontal="center" vertical="center" wrapText="1"/>
    </xf>
    <xf numFmtId="3" fontId="13" fillId="33" borderId="91" xfId="1" applyNumberFormat="1" applyFont="1" applyFill="1" applyBorder="1" applyAlignment="1">
      <alignment horizontal="center" vertical="center" wrapText="1"/>
    </xf>
    <xf numFmtId="3" fontId="13" fillId="33" borderId="92" xfId="1" applyNumberFormat="1" applyFont="1" applyFill="1" applyBorder="1" applyAlignment="1">
      <alignment horizontal="center" vertical="center" wrapText="1"/>
    </xf>
    <xf numFmtId="0" fontId="0" fillId="0" borderId="24" xfId="0" applyFont="1" applyFill="1" applyBorder="1" applyAlignment="1">
      <alignment horizontal="left" vertical="center"/>
    </xf>
    <xf numFmtId="0" fontId="0" fillId="61" borderId="24" xfId="0" applyFont="1" applyFill="1" applyBorder="1" applyAlignment="1">
      <alignment horizontal="center" vertical="center"/>
    </xf>
    <xf numFmtId="3" fontId="0" fillId="61" borderId="24" xfId="0" applyNumberFormat="1" applyFont="1" applyFill="1" applyBorder="1" applyAlignment="1">
      <alignment horizontal="center" vertical="center"/>
    </xf>
    <xf numFmtId="3" fontId="0" fillId="34" borderId="24"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61" borderId="24" xfId="0" applyFont="1" applyFill="1" applyBorder="1" applyAlignment="1">
      <alignment horizontal="left" vertical="center"/>
    </xf>
    <xf numFmtId="0" fontId="46" fillId="34" borderId="28" xfId="0" applyFont="1" applyFill="1" applyBorder="1" applyAlignment="1">
      <alignment horizontal="left" vertical="center"/>
    </xf>
    <xf numFmtId="3" fontId="0" fillId="34" borderId="86" xfId="0" applyNumberFormat="1" applyFont="1" applyFill="1" applyBorder="1" applyAlignment="1">
      <alignment horizontal="center" vertical="center"/>
    </xf>
    <xf numFmtId="0" fontId="46" fillId="0" borderId="51" xfId="0" applyFont="1" applyFill="1" applyBorder="1" applyAlignment="1">
      <alignment horizontal="left" vertical="center"/>
    </xf>
    <xf numFmtId="0" fontId="0" fillId="0" borderId="86" xfId="0" applyFont="1" applyFill="1" applyBorder="1" applyAlignment="1">
      <alignment horizontal="center" vertical="center"/>
    </xf>
    <xf numFmtId="3" fontId="0" fillId="0" borderId="86" xfId="0" applyNumberFormat="1" applyFont="1" applyFill="1" applyBorder="1" applyAlignment="1">
      <alignment horizontal="center" vertical="center"/>
    </xf>
    <xf numFmtId="0" fontId="46" fillId="34" borderId="86" xfId="0" applyFont="1" applyFill="1" applyBorder="1" applyAlignment="1">
      <alignment horizontal="left" vertical="center"/>
    </xf>
    <xf numFmtId="0" fontId="0" fillId="34" borderId="86" xfId="0" applyFont="1" applyFill="1" applyBorder="1" applyAlignment="1">
      <alignment horizontal="center" vertical="center"/>
    </xf>
    <xf numFmtId="0" fontId="0" fillId="34" borderId="86" xfId="0" applyFont="1" applyFill="1" applyBorder="1" applyAlignment="1">
      <alignment horizontal="left" vertical="center"/>
    </xf>
    <xf numFmtId="0" fontId="0" fillId="0" borderId="86" xfId="0" applyFont="1" applyFill="1" applyBorder="1" applyAlignment="1">
      <alignment horizontal="left" vertical="center"/>
    </xf>
    <xf numFmtId="0" fontId="46" fillId="0" borderId="86" xfId="0" applyFont="1" applyFill="1" applyBorder="1" applyAlignment="1">
      <alignment horizontal="left" vertical="center"/>
    </xf>
    <xf numFmtId="0" fontId="0" fillId="0" borderId="51" xfId="0" applyFont="1" applyBorder="1" applyAlignment="1">
      <alignment horizontal="left"/>
    </xf>
    <xf numFmtId="0" fontId="0" fillId="61" borderId="86" xfId="0" applyFont="1" applyFill="1" applyBorder="1" applyAlignment="1">
      <alignment horizontal="left"/>
    </xf>
    <xf numFmtId="0" fontId="0" fillId="61" borderId="28" xfId="0" applyFont="1" applyFill="1" applyBorder="1" applyAlignment="1">
      <alignment horizontal="left"/>
    </xf>
    <xf numFmtId="0" fontId="0" fillId="61" borderId="28" xfId="0" applyFont="1" applyFill="1" applyBorder="1" applyAlignment="1">
      <alignment horizontal="center"/>
    </xf>
    <xf numFmtId="2" fontId="0" fillId="61" borderId="28" xfId="0" applyNumberFormat="1" applyFont="1" applyFill="1" applyBorder="1" applyAlignment="1">
      <alignment horizontal="center"/>
    </xf>
    <xf numFmtId="3" fontId="46" fillId="61" borderId="28" xfId="0" applyNumberFormat="1" applyFont="1" applyFill="1" applyBorder="1" applyAlignment="1">
      <alignment horizontal="center"/>
    </xf>
    <xf numFmtId="3" fontId="46" fillId="61" borderId="86" xfId="0" applyNumberFormat="1" applyFont="1" applyFill="1" applyBorder="1" applyAlignment="1">
      <alignment horizontal="center"/>
    </xf>
    <xf numFmtId="3" fontId="0" fillId="61" borderId="89" xfId="0" applyNumberFormat="1" applyFont="1" applyFill="1" applyBorder="1" applyAlignment="1">
      <alignment horizontal="center"/>
    </xf>
    <xf numFmtId="0" fontId="0" fillId="61" borderId="86" xfId="0" applyFont="1" applyFill="1" applyBorder="1" applyAlignment="1">
      <alignment horizontal="center"/>
    </xf>
    <xf numFmtId="2" fontId="0" fillId="61" borderId="86" xfId="0" applyNumberFormat="1" applyFont="1" applyFill="1" applyBorder="1" applyAlignment="1">
      <alignment horizontal="center"/>
    </xf>
    <xf numFmtId="3" fontId="0" fillId="61" borderId="86" xfId="0" applyNumberFormat="1" applyFont="1" applyFill="1" applyBorder="1" applyAlignment="1">
      <alignment horizontal="center"/>
    </xf>
    <xf numFmtId="0" fontId="0" fillId="0" borderId="86" xfId="0" applyFont="1" applyFill="1" applyBorder="1" applyAlignment="1">
      <alignment horizontal="left"/>
    </xf>
    <xf numFmtId="0" fontId="0" fillId="0" borderId="51" xfId="0" applyFont="1" applyFill="1" applyBorder="1" applyAlignment="1">
      <alignment horizontal="left"/>
    </xf>
    <xf numFmtId="0" fontId="0" fillId="0" borderId="86" xfId="0" applyFont="1" applyFill="1" applyBorder="1" applyAlignment="1">
      <alignment horizontal="center"/>
    </xf>
    <xf numFmtId="2" fontId="0" fillId="0" borderId="86" xfId="0" applyNumberFormat="1" applyFont="1" applyFill="1" applyBorder="1" applyAlignment="1">
      <alignment horizontal="center"/>
    </xf>
    <xf numFmtId="3" fontId="0" fillId="0" borderId="86" xfId="0" applyNumberFormat="1" applyFont="1" applyFill="1" applyBorder="1" applyAlignment="1">
      <alignment horizontal="center"/>
    </xf>
    <xf numFmtId="0" fontId="57" fillId="59" borderId="88" xfId="0" applyFont="1" applyFill="1" applyBorder="1" applyAlignment="1">
      <alignment horizontal="center" vertical="center" wrapText="1"/>
    </xf>
    <xf numFmtId="0" fontId="57" fillId="59" borderId="86" xfId="0" applyFont="1" applyFill="1" applyBorder="1" applyAlignment="1">
      <alignment horizontal="center" vertical="center" wrapText="1"/>
    </xf>
    <xf numFmtId="0" fontId="57" fillId="59" borderId="89" xfId="0" applyFont="1" applyFill="1" applyBorder="1" applyAlignment="1">
      <alignment horizontal="center" vertical="center" wrapText="1"/>
    </xf>
    <xf numFmtId="0" fontId="58" fillId="60" borderId="96" xfId="0" applyFont="1" applyFill="1" applyBorder="1" applyAlignment="1">
      <alignment horizontal="left" vertical="center" wrapText="1"/>
    </xf>
    <xf numFmtId="0" fontId="47" fillId="60" borderId="62" xfId="0" applyFont="1" applyFill="1" applyBorder="1" applyAlignment="1">
      <alignment horizontal="left" vertical="center" wrapText="1"/>
    </xf>
    <xf numFmtId="0" fontId="0" fillId="61" borderId="24" xfId="0" applyFont="1" applyFill="1" applyBorder="1" applyAlignment="1">
      <alignment vertical="center"/>
    </xf>
    <xf numFmtId="0" fontId="0" fillId="61" borderId="51" xfId="0" applyFont="1" applyFill="1" applyBorder="1" applyAlignment="1">
      <alignment horizontal="left" vertical="center"/>
    </xf>
    <xf numFmtId="0" fontId="0" fillId="61" borderId="86" xfId="0" applyFont="1" applyFill="1" applyBorder="1" applyAlignment="1">
      <alignment horizontal="center" vertical="center"/>
    </xf>
    <xf numFmtId="3" fontId="0" fillId="61" borderId="86" xfId="0" applyNumberFormat="1" applyFont="1" applyFill="1" applyBorder="1" applyAlignment="1">
      <alignment horizontal="center" vertical="center"/>
    </xf>
    <xf numFmtId="0" fontId="0" fillId="61" borderId="91" xfId="0" applyFont="1" applyFill="1" applyBorder="1" applyAlignment="1">
      <alignment horizontal="left" vertical="center"/>
    </xf>
    <xf numFmtId="0" fontId="0" fillId="61" borderId="91" xfId="0" applyFont="1" applyFill="1" applyBorder="1" applyAlignment="1">
      <alignment horizontal="center" vertical="center"/>
    </xf>
    <xf numFmtId="3" fontId="0" fillId="61" borderId="91" xfId="0" applyNumberFormat="1" applyFont="1" applyFill="1" applyBorder="1" applyAlignment="1">
      <alignment horizontal="center" vertical="center"/>
    </xf>
    <xf numFmtId="0" fontId="0" fillId="61" borderId="47" xfId="0" applyFont="1" applyFill="1" applyBorder="1" applyAlignment="1">
      <alignment horizontal="left" vertical="center"/>
    </xf>
    <xf numFmtId="0" fontId="0" fillId="61" borderId="47" xfId="0" applyFont="1" applyFill="1" applyBorder="1" applyAlignment="1">
      <alignment horizontal="center" vertical="center"/>
    </xf>
    <xf numFmtId="3" fontId="0" fillId="61" borderId="47" xfId="0" applyNumberFormat="1" applyFont="1" applyFill="1" applyBorder="1" applyAlignment="1">
      <alignment horizontal="center" vertical="center"/>
    </xf>
    <xf numFmtId="0" fontId="0" fillId="0" borderId="91" xfId="0" applyFont="1" applyFill="1" applyBorder="1" applyAlignment="1">
      <alignment horizontal="left" vertical="center"/>
    </xf>
    <xf numFmtId="0" fontId="0" fillId="0" borderId="91" xfId="0" applyFont="1" applyFill="1" applyBorder="1" applyAlignment="1">
      <alignment horizontal="center" vertical="center"/>
    </xf>
    <xf numFmtId="0" fontId="0" fillId="34" borderId="27" xfId="0" applyFont="1" applyFill="1" applyBorder="1" applyAlignment="1">
      <alignment horizontal="left" vertical="center"/>
    </xf>
    <xf numFmtId="0" fontId="0" fillId="34" borderId="27" xfId="0" applyFont="1" applyFill="1" applyBorder="1" applyAlignment="1">
      <alignment horizontal="center" vertical="center"/>
    </xf>
    <xf numFmtId="0" fontId="0" fillId="0" borderId="97" xfId="0" applyFont="1" applyFill="1" applyBorder="1" applyAlignment="1">
      <alignment horizontal="left" vertical="center"/>
    </xf>
    <xf numFmtId="3" fontId="46" fillId="61" borderId="24" xfId="0" applyNumberFormat="1" applyFont="1" applyFill="1" applyBorder="1" applyAlignment="1">
      <alignment horizontal="center" vertical="center"/>
    </xf>
    <xf numFmtId="0" fontId="0" fillId="61" borderId="28" xfId="0" applyFont="1" applyFill="1" applyBorder="1" applyAlignment="1">
      <alignment horizontal="left" vertical="center"/>
    </xf>
    <xf numFmtId="0" fontId="0" fillId="61" borderId="28" xfId="0" applyFont="1" applyFill="1" applyBorder="1" applyAlignment="1">
      <alignment horizontal="center" vertical="center"/>
    </xf>
    <xf numFmtId="3" fontId="0" fillId="61" borderId="28" xfId="0" applyNumberFormat="1" applyFont="1" applyFill="1" applyBorder="1" applyAlignment="1">
      <alignment horizontal="center" vertical="center"/>
    </xf>
    <xf numFmtId="0" fontId="0" fillId="0" borderId="86" xfId="0" applyFont="1" applyFill="1" applyBorder="1" applyAlignment="1">
      <alignment vertical="center"/>
    </xf>
    <xf numFmtId="0" fontId="0" fillId="61" borderId="86" xfId="0" applyFont="1" applyFill="1" applyBorder="1" applyAlignment="1">
      <alignment horizontal="left" vertical="center"/>
    </xf>
    <xf numFmtId="9" fontId="0" fillId="34" borderId="86" xfId="2" applyFont="1" applyFill="1" applyBorder="1" applyAlignment="1">
      <alignment horizontal="center" vertical="center"/>
    </xf>
    <xf numFmtId="9" fontId="0" fillId="0" borderId="86" xfId="2" applyFont="1" applyFill="1" applyBorder="1" applyAlignment="1">
      <alignment horizontal="center" vertical="center"/>
    </xf>
    <xf numFmtId="9" fontId="0" fillId="61" borderId="86" xfId="2" applyFont="1" applyFill="1" applyBorder="1" applyAlignment="1">
      <alignment horizontal="center" vertical="center"/>
    </xf>
    <xf numFmtId="9" fontId="0" fillId="61" borderId="91" xfId="2" applyFont="1" applyFill="1" applyBorder="1" applyAlignment="1">
      <alignment horizontal="center" vertical="center"/>
    </xf>
    <xf numFmtId="9" fontId="0" fillId="61" borderId="47" xfId="2" applyFont="1" applyFill="1" applyBorder="1" applyAlignment="1">
      <alignment horizontal="center" vertical="center"/>
    </xf>
    <xf numFmtId="9" fontId="0" fillId="34" borderId="27" xfId="2" applyFont="1" applyFill="1" applyBorder="1" applyAlignment="1">
      <alignment horizontal="center" vertical="center"/>
    </xf>
    <xf numFmtId="9" fontId="46" fillId="61" borderId="24" xfId="2" applyFont="1" applyFill="1" applyBorder="1" applyAlignment="1">
      <alignment horizontal="center" vertical="center"/>
    </xf>
    <xf numFmtId="9" fontId="0" fillId="61" borderId="28" xfId="2" applyFont="1" applyFill="1" applyBorder="1" applyAlignment="1">
      <alignment horizontal="center" vertical="center"/>
    </xf>
    <xf numFmtId="9" fontId="46" fillId="0" borderId="50" xfId="2" applyFont="1" applyFill="1" applyBorder="1" applyAlignment="1">
      <alignment horizontal="center" vertical="center"/>
    </xf>
    <xf numFmtId="0" fontId="13" fillId="33" borderId="26" xfId="0" applyFont="1" applyFill="1" applyBorder="1" applyAlignment="1">
      <alignment horizontal="left" vertical="center" wrapText="1"/>
    </xf>
    <xf numFmtId="0" fontId="13" fillId="33" borderId="26" xfId="0" applyFont="1" applyFill="1" applyBorder="1" applyAlignment="1">
      <alignment horizontal="center" vertical="center" wrapText="1"/>
    </xf>
    <xf numFmtId="3" fontId="13" fillId="33" borderId="26" xfId="1" applyNumberFormat="1" applyFont="1" applyFill="1" applyBorder="1" applyAlignment="1">
      <alignment horizontal="center" vertical="center" wrapText="1"/>
    </xf>
    <xf numFmtId="9" fontId="13" fillId="33" borderId="26" xfId="2" applyFont="1" applyFill="1" applyBorder="1" applyAlignment="1">
      <alignment horizontal="center" vertical="center" wrapText="1"/>
    </xf>
    <xf numFmtId="9" fontId="13" fillId="33" borderId="82" xfId="2" applyFont="1" applyFill="1" applyBorder="1" applyAlignment="1">
      <alignment horizontal="center" vertical="center" wrapText="1"/>
    </xf>
    <xf numFmtId="3" fontId="13" fillId="33" borderId="33" xfId="2" applyNumberFormat="1" applyFont="1" applyFill="1" applyBorder="1" applyAlignment="1">
      <alignment horizontal="center" vertical="center" wrapText="1"/>
    </xf>
    <xf numFmtId="3" fontId="0" fillId="34" borderId="89" xfId="0" applyNumberFormat="1" applyFont="1" applyFill="1" applyBorder="1" applyAlignment="1">
      <alignment horizontal="center" vertical="center"/>
    </xf>
    <xf numFmtId="3" fontId="0" fillId="0" borderId="89" xfId="0" applyNumberFormat="1" applyFont="1" applyFill="1" applyBorder="1" applyAlignment="1">
      <alignment horizontal="center" vertical="center"/>
    </xf>
    <xf numFmtId="3" fontId="0" fillId="61" borderId="89" xfId="0" applyNumberFormat="1" applyFont="1" applyFill="1" applyBorder="1" applyAlignment="1">
      <alignment horizontal="center" vertical="center"/>
    </xf>
    <xf numFmtId="3" fontId="0" fillId="61" borderId="92" xfId="0" applyNumberFormat="1" applyFont="1" applyFill="1" applyBorder="1" applyAlignment="1">
      <alignment horizontal="center" vertical="center"/>
    </xf>
    <xf numFmtId="3" fontId="0" fillId="0" borderId="43" xfId="0" applyNumberFormat="1" applyFont="1" applyFill="1" applyBorder="1" applyAlignment="1">
      <alignment horizontal="center" vertical="center"/>
    </xf>
    <xf numFmtId="3" fontId="0" fillId="61" borderId="41" xfId="0" applyNumberFormat="1" applyFont="1" applyFill="1" applyBorder="1" applyAlignment="1">
      <alignment horizontal="center" vertical="center"/>
    </xf>
    <xf numFmtId="3" fontId="0" fillId="34" borderId="84" xfId="0" applyNumberFormat="1" applyFont="1" applyFill="1" applyBorder="1" applyAlignment="1">
      <alignment horizontal="center" vertical="center"/>
    </xf>
    <xf numFmtId="3" fontId="46" fillId="61" borderId="31" xfId="0" applyNumberFormat="1" applyFont="1" applyFill="1" applyBorder="1" applyAlignment="1">
      <alignment horizontal="center" vertical="center"/>
    </xf>
    <xf numFmtId="3" fontId="0" fillId="61" borderId="43" xfId="0" applyNumberFormat="1" applyFont="1" applyFill="1" applyBorder="1" applyAlignment="1">
      <alignment horizontal="center" vertical="center"/>
    </xf>
    <xf numFmtId="3" fontId="46" fillId="0" borderId="89" xfId="0" applyNumberFormat="1" applyFont="1" applyFill="1" applyBorder="1" applyAlignment="1">
      <alignment horizontal="center" vertical="center"/>
    </xf>
    <xf numFmtId="0" fontId="55" fillId="0" borderId="86" xfId="0" applyFont="1" applyFill="1" applyBorder="1" applyAlignment="1">
      <alignment horizontal="center"/>
    </xf>
    <xf numFmtId="0" fontId="0" fillId="34" borderId="80" xfId="0" applyFont="1" applyFill="1" applyBorder="1"/>
    <xf numFmtId="0" fontId="0" fillId="34" borderId="80" xfId="0" applyFont="1" applyFill="1" applyBorder="1" applyAlignment="1">
      <alignment horizontal="center"/>
    </xf>
    <xf numFmtId="0" fontId="55" fillId="34" borderId="80" xfId="0" applyFont="1" applyFill="1" applyBorder="1" applyAlignment="1">
      <alignment horizontal="center"/>
    </xf>
    <xf numFmtId="0" fontId="13" fillId="33" borderId="29" xfId="0" applyFont="1" applyFill="1" applyBorder="1" applyAlignment="1">
      <alignment horizontal="center" vertical="center" wrapText="1"/>
    </xf>
    <xf numFmtId="0" fontId="56" fillId="59" borderId="93" xfId="0" applyFont="1" applyFill="1" applyBorder="1" applyAlignment="1">
      <alignment horizontal="center" vertical="center" wrapText="1"/>
    </xf>
    <xf numFmtId="0" fontId="0" fillId="0" borderId="80" xfId="0" applyFont="1" applyFill="1" applyBorder="1"/>
    <xf numFmtId="0" fontId="0" fillId="0" borderId="80" xfId="0" applyFont="1" applyFill="1" applyBorder="1" applyAlignment="1">
      <alignment horizontal="center"/>
    </xf>
    <xf numFmtId="0" fontId="55" fillId="0" borderId="80" xfId="0" applyFont="1" applyFill="1" applyBorder="1" applyAlignment="1">
      <alignment horizontal="center"/>
    </xf>
    <xf numFmtId="0" fontId="0" fillId="34"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61" borderId="88" xfId="0" applyFont="1" applyFill="1" applyBorder="1" applyAlignment="1">
      <alignment horizontal="center" vertical="center"/>
    </xf>
    <xf numFmtId="0" fontId="0" fillId="0" borderId="42" xfId="0" applyFont="1" applyFill="1" applyBorder="1" applyAlignment="1">
      <alignment horizontal="center" vertical="center"/>
    </xf>
    <xf numFmtId="0" fontId="0" fillId="61"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61" borderId="90"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34" xfId="0" applyFont="1" applyFill="1" applyBorder="1" applyAlignment="1">
      <alignment horizontal="center" vertical="center"/>
    </xf>
    <xf numFmtId="0" fontId="0" fillId="61" borderId="30" xfId="0" applyFont="1" applyFill="1" applyBorder="1" applyAlignment="1">
      <alignment horizontal="center" vertical="center"/>
    </xf>
    <xf numFmtId="0" fontId="0" fillId="61" borderId="42" xfId="0" applyFont="1" applyFill="1" applyBorder="1" applyAlignment="1">
      <alignment horizontal="center" vertical="center"/>
    </xf>
    <xf numFmtId="0" fontId="13" fillId="33" borderId="32" xfId="0" applyFont="1" applyFill="1" applyBorder="1" applyAlignment="1">
      <alignment horizontal="center" vertical="center" wrapText="1"/>
    </xf>
    <xf numFmtId="0" fontId="0" fillId="61" borderId="88" xfId="0" applyFont="1" applyFill="1" applyBorder="1" applyAlignment="1">
      <alignment horizontal="center"/>
    </xf>
    <xf numFmtId="0" fontId="0" fillId="0" borderId="88" xfId="0" applyFont="1" applyBorder="1" applyAlignment="1">
      <alignment horizontal="center"/>
    </xf>
    <xf numFmtId="0" fontId="0" fillId="34" borderId="88" xfId="0" applyFont="1" applyFill="1" applyBorder="1" applyAlignment="1">
      <alignment horizontal="center"/>
    </xf>
    <xf numFmtId="0" fontId="0" fillId="0" borderId="88" xfId="0" applyFont="1" applyFill="1" applyBorder="1" applyAlignment="1">
      <alignment horizontal="center"/>
    </xf>
    <xf numFmtId="0" fontId="13" fillId="33" borderId="90"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57" borderId="42"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51" xfId="0" applyFont="1" applyFill="1" applyBorder="1" applyAlignment="1">
      <alignment horizontal="center"/>
    </xf>
    <xf numFmtId="0" fontId="0" fillId="0" borderId="51" xfId="0" applyFont="1" applyFill="1" applyBorder="1" applyAlignment="1">
      <alignment horizontal="center"/>
    </xf>
    <xf numFmtId="0" fontId="0" fillId="0" borderId="85" xfId="0" applyFont="1" applyFill="1" applyBorder="1" applyAlignment="1">
      <alignment horizontal="center"/>
    </xf>
    <xf numFmtId="9" fontId="13" fillId="33" borderId="19" xfId="0" applyNumberFormat="1" applyFont="1" applyFill="1" applyBorder="1" applyAlignment="1">
      <alignment horizontal="center" vertical="center" wrapText="1"/>
    </xf>
    <xf numFmtId="0" fontId="0" fillId="0" borderId="21" xfId="0" applyBorder="1"/>
    <xf numFmtId="0" fontId="39" fillId="0" borderId="0" xfId="0" applyFont="1"/>
    <xf numFmtId="0" fontId="50" fillId="62" borderId="93" xfId="0" applyFont="1" applyFill="1" applyBorder="1" applyAlignment="1">
      <alignment horizontal="center"/>
    </xf>
    <xf numFmtId="0" fontId="50" fillId="62" borderId="0" xfId="0" applyFont="1" applyFill="1" applyBorder="1" applyAlignment="1"/>
    <xf numFmtId="0" fontId="0" fillId="62" borderId="98" xfId="0" applyFill="1" applyBorder="1"/>
    <xf numFmtId="0" fontId="62" fillId="62" borderId="93" xfId="0" applyFont="1" applyFill="1" applyBorder="1" applyAlignment="1">
      <alignment horizontal="center"/>
    </xf>
    <xf numFmtId="0" fontId="0" fillId="62" borderId="0" xfId="0" applyFill="1" applyBorder="1"/>
    <xf numFmtId="3" fontId="58" fillId="60" borderId="65" xfId="0" applyNumberFormat="1" applyFont="1" applyFill="1" applyBorder="1" applyAlignment="1">
      <alignment horizontal="center" vertical="center" wrapText="1"/>
    </xf>
    <xf numFmtId="3" fontId="47" fillId="60" borderId="52" xfId="0" applyNumberFormat="1" applyFont="1" applyFill="1" applyBorder="1" applyAlignment="1">
      <alignment horizontal="center" vertical="center" wrapText="1"/>
    </xf>
    <xf numFmtId="3" fontId="47" fillId="60" borderId="54" xfId="0" applyNumberFormat="1" applyFont="1" applyFill="1" applyBorder="1" applyAlignment="1">
      <alignment horizontal="center" vertical="center" wrapText="1"/>
    </xf>
    <xf numFmtId="3" fontId="47" fillId="60" borderId="56" xfId="0" applyNumberFormat="1" applyFont="1" applyFill="1" applyBorder="1" applyAlignment="1">
      <alignment horizontal="center" vertical="center" wrapText="1"/>
    </xf>
    <xf numFmtId="3" fontId="58" fillId="60" borderId="66" xfId="2" applyNumberFormat="1" applyFont="1" applyFill="1" applyBorder="1" applyAlignment="1">
      <alignment horizontal="center" vertical="center" wrapText="1"/>
    </xf>
    <xf numFmtId="3" fontId="47" fillId="60" borderId="76" xfId="0" applyNumberFormat="1" applyFont="1" applyFill="1" applyBorder="1" applyAlignment="1">
      <alignment horizontal="center" vertical="center" wrapText="1"/>
    </xf>
    <xf numFmtId="3" fontId="47" fillId="60" borderId="77" xfId="0" applyNumberFormat="1" applyFont="1" applyFill="1" applyBorder="1" applyAlignment="1">
      <alignment horizontal="center" vertical="center" wrapText="1"/>
    </xf>
    <xf numFmtId="3" fontId="47" fillId="60" borderId="74" xfId="0" applyNumberFormat="1" applyFont="1" applyFill="1" applyBorder="1" applyAlignment="1">
      <alignment horizontal="center" vertical="center" wrapText="1"/>
    </xf>
    <xf numFmtId="0" fontId="47" fillId="60" borderId="71" xfId="2" applyNumberFormat="1" applyFont="1" applyFill="1" applyBorder="1" applyAlignment="1">
      <alignment horizontal="center" vertical="center" wrapText="1"/>
    </xf>
    <xf numFmtId="0" fontId="47" fillId="60" borderId="74" xfId="0" applyNumberFormat="1" applyFont="1" applyFill="1" applyBorder="1" applyAlignment="1">
      <alignment horizontal="center" vertical="center" wrapText="1"/>
    </xf>
    <xf numFmtId="0" fontId="47" fillId="60" borderId="73" xfId="2" applyNumberFormat="1" applyFont="1" applyFill="1" applyBorder="1" applyAlignment="1">
      <alignment horizontal="center" vertical="center" wrapText="1"/>
    </xf>
    <xf numFmtId="0" fontId="47" fillId="60" borderId="76" xfId="0" applyNumberFormat="1" applyFont="1" applyFill="1" applyBorder="1" applyAlignment="1">
      <alignment horizontal="center" vertical="center" wrapText="1"/>
    </xf>
    <xf numFmtId="0" fontId="48" fillId="0" borderId="0" xfId="0" applyFont="1" applyBorder="1" applyAlignment="1">
      <alignment horizontal="center" vertical="center"/>
    </xf>
    <xf numFmtId="0" fontId="47" fillId="0" borderId="0" xfId="0" applyFont="1" applyAlignment="1">
      <alignment horizontal="left" vertical="center"/>
    </xf>
    <xf numFmtId="0" fontId="50" fillId="0" borderId="0" xfId="0" applyFont="1" applyBorder="1" applyAlignment="1">
      <alignment horizontal="left" wrapText="1"/>
    </xf>
    <xf numFmtId="0" fontId="50" fillId="0" borderId="0" xfId="0" applyFont="1" applyAlignment="1">
      <alignment horizontal="left" wrapText="1"/>
    </xf>
    <xf numFmtId="0" fontId="54" fillId="0" borderId="0" xfId="0" applyFont="1" applyFill="1" applyBorder="1" applyAlignment="1">
      <alignment horizontal="center" vertical="center"/>
    </xf>
    <xf numFmtId="0" fontId="50" fillId="0" borderId="80" xfId="0" applyFont="1" applyBorder="1" applyAlignment="1">
      <alignment horizontal="left"/>
    </xf>
    <xf numFmtId="0" fontId="50" fillId="0" borderId="85" xfId="0" applyFont="1" applyBorder="1" applyAlignment="1">
      <alignment horizontal="left"/>
    </xf>
    <xf numFmtId="0" fontId="58" fillId="62" borderId="93" xfId="0" applyFont="1" applyFill="1" applyBorder="1" applyAlignment="1">
      <alignment horizontal="left" vertical="center" wrapText="1" indent="2"/>
    </xf>
    <xf numFmtId="0" fontId="58" fillId="62" borderId="0" xfId="0" applyFont="1" applyFill="1" applyBorder="1" applyAlignment="1">
      <alignment horizontal="left" vertical="center" wrapText="1" indent="2"/>
    </xf>
    <xf numFmtId="0" fontId="58" fillId="62" borderId="98" xfId="0" applyFont="1" applyFill="1" applyBorder="1" applyAlignment="1">
      <alignment horizontal="left" vertical="center" wrapText="1" indent="2"/>
    </xf>
    <xf numFmtId="0" fontId="50" fillId="62" borderId="79" xfId="0" applyFont="1" applyFill="1" applyBorder="1" applyAlignment="1">
      <alignment horizontal="left" vertical="center" wrapText="1" indent="2"/>
    </xf>
    <xf numFmtId="0" fontId="50" fillId="62" borderId="99" xfId="0" applyFont="1" applyFill="1" applyBorder="1" applyAlignment="1">
      <alignment horizontal="left" vertical="center" wrapText="1" indent="2"/>
    </xf>
    <xf numFmtId="0" fontId="50" fillId="62" borderId="29" xfId="0" applyFont="1" applyFill="1" applyBorder="1" applyAlignment="1">
      <alignment horizontal="left" vertical="center" wrapText="1" indent="2"/>
    </xf>
    <xf numFmtId="0" fontId="50" fillId="62" borderId="93" xfId="0" applyFont="1" applyFill="1" applyBorder="1" applyAlignment="1">
      <alignment horizontal="left" vertical="center" wrapText="1" indent="2"/>
    </xf>
    <xf numFmtId="0" fontId="50" fillId="62" borderId="0" xfId="0" applyFont="1" applyFill="1" applyBorder="1" applyAlignment="1">
      <alignment horizontal="left" vertical="center" wrapText="1" indent="2"/>
    </xf>
    <xf numFmtId="0" fontId="50" fillId="62" borderId="98" xfId="0" applyFont="1" applyFill="1" applyBorder="1" applyAlignment="1">
      <alignment horizontal="left" vertical="center" wrapText="1" indent="2"/>
    </xf>
    <xf numFmtId="0" fontId="47" fillId="62" borderId="93" xfId="0" applyFont="1" applyFill="1" applyBorder="1" applyAlignment="1">
      <alignment horizontal="left" vertical="center" wrapText="1" indent="2"/>
    </xf>
    <xf numFmtId="0" fontId="47" fillId="62" borderId="0" xfId="0" applyFont="1" applyFill="1" applyBorder="1" applyAlignment="1">
      <alignment horizontal="left" vertical="center" wrapText="1" indent="2"/>
    </xf>
    <xf numFmtId="0" fontId="47" fillId="62" borderId="98" xfId="0" applyFont="1" applyFill="1" applyBorder="1" applyAlignment="1">
      <alignment horizontal="left" vertical="center" wrapText="1" indent="2"/>
    </xf>
    <xf numFmtId="0" fontId="47" fillId="0" borderId="58" xfId="0" applyFont="1" applyBorder="1" applyAlignment="1">
      <alignment vertical="center"/>
    </xf>
    <xf numFmtId="0" fontId="57" fillId="59" borderId="48" xfId="0" applyFont="1" applyFill="1" applyBorder="1" applyAlignment="1">
      <alignment horizontal="center" vertical="center" wrapText="1"/>
    </xf>
    <xf numFmtId="0" fontId="57" fillId="59" borderId="95" xfId="0" applyFont="1" applyFill="1" applyBorder="1" applyAlignment="1">
      <alignment horizontal="center" vertical="center" wrapText="1"/>
    </xf>
    <xf numFmtId="0" fontId="57" fillId="59" borderId="58" xfId="0" applyFont="1" applyFill="1" applyBorder="1" applyAlignment="1">
      <alignment horizontal="center" vertical="center" wrapText="1"/>
    </xf>
    <xf numFmtId="0" fontId="57" fillId="59" borderId="94" xfId="0" applyFont="1" applyFill="1" applyBorder="1" applyAlignment="1">
      <alignment horizontal="center" vertical="center" wrapText="1"/>
    </xf>
    <xf numFmtId="0" fontId="57" fillId="59" borderId="100" xfId="0" applyFont="1" applyFill="1" applyBorder="1" applyAlignment="1">
      <alignment horizontal="center" vertical="center" wrapText="1"/>
    </xf>
    <xf numFmtId="0" fontId="57" fillId="59" borderId="83" xfId="0" applyFont="1" applyFill="1" applyBorder="1" applyAlignment="1">
      <alignment horizontal="center" vertical="center" wrapText="1"/>
    </xf>
    <xf numFmtId="0" fontId="57" fillId="59" borderId="101" xfId="0" applyFont="1" applyFill="1" applyBorder="1" applyAlignment="1">
      <alignment horizontal="center" vertical="center" wrapText="1"/>
    </xf>
    <xf numFmtId="0" fontId="53" fillId="0" borderId="82" xfId="0" applyFont="1" applyBorder="1" applyAlignment="1">
      <alignment horizontal="center" vertical="center" wrapText="1"/>
    </xf>
    <xf numFmtId="0" fontId="54" fillId="0" borderId="0" xfId="0" applyFont="1" applyFill="1" applyAlignment="1">
      <alignment horizontal="center" vertical="center" wrapText="1"/>
    </xf>
    <xf numFmtId="9" fontId="0" fillId="0" borderId="24" xfId="2" applyFont="1" applyFill="1" applyBorder="1" applyAlignment="1">
      <alignment horizontal="center" vertical="center"/>
    </xf>
    <xf numFmtId="9" fontId="0" fillId="0" borderId="26" xfId="2" applyFont="1" applyFill="1" applyBorder="1" applyAlignment="1">
      <alignment horizontal="center" vertical="center"/>
    </xf>
    <xf numFmtId="0" fontId="0" fillId="0" borderId="3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3" fontId="0" fillId="0" borderId="24"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7" xfId="0" applyFont="1" applyFill="1" applyBorder="1" applyAlignment="1">
      <alignment horizontal="center" vertical="center"/>
    </xf>
    <xf numFmtId="0" fontId="0" fillId="61" borderId="30" xfId="0" applyFont="1" applyFill="1" applyBorder="1" applyAlignment="1">
      <alignment horizontal="center" vertical="center"/>
    </xf>
    <xf numFmtId="0" fontId="0" fillId="61" borderId="32" xfId="0" applyFont="1" applyFill="1" applyBorder="1" applyAlignment="1">
      <alignment horizontal="center" vertical="center"/>
    </xf>
    <xf numFmtId="0" fontId="0" fillId="61" borderId="24" xfId="0" applyFont="1" applyFill="1" applyBorder="1" applyAlignment="1">
      <alignment horizontal="left" vertical="center"/>
    </xf>
    <xf numFmtId="0" fontId="0" fillId="61" borderId="26" xfId="0" applyFont="1" applyFill="1" applyBorder="1" applyAlignment="1">
      <alignment horizontal="left" vertical="center"/>
    </xf>
    <xf numFmtId="0" fontId="0" fillId="61" borderId="24" xfId="0" applyFont="1" applyFill="1" applyBorder="1" applyAlignment="1">
      <alignment horizontal="center" vertical="center"/>
    </xf>
    <xf numFmtId="0" fontId="0" fillId="61" borderId="2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53" fillId="0" borderId="0" xfId="0" applyFont="1" applyFill="1" applyAlignment="1">
      <alignment horizontal="left" vertical="center" wrapText="1"/>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0" fontId="50" fillId="0" borderId="58" xfId="0" applyFont="1" applyBorder="1" applyAlignment="1">
      <alignment horizontal="left" wrapText="1"/>
    </xf>
    <xf numFmtId="0" fontId="47" fillId="0" borderId="0" xfId="0" applyFont="1" applyAlignment="1">
      <alignment horizontal="left" vertical="center" wrapText="1"/>
    </xf>
    <xf numFmtId="0" fontId="49" fillId="0" borderId="0" xfId="0" applyFont="1" applyAlignment="1">
      <alignment horizontal="left" vertical="center" wrapText="1"/>
    </xf>
    <xf numFmtId="3" fontId="0" fillId="61" borderId="24" xfId="0" applyNumberFormat="1" applyFont="1" applyFill="1" applyBorder="1" applyAlignment="1">
      <alignment horizontal="center" vertical="center"/>
    </xf>
    <xf numFmtId="3" fontId="0" fillId="61" borderId="26" xfId="0" applyNumberFormat="1" applyFont="1" applyFill="1" applyBorder="1" applyAlignment="1">
      <alignment horizontal="center" vertical="center"/>
    </xf>
    <xf numFmtId="3" fontId="0" fillId="0" borderId="27" xfId="0" applyNumberFormat="1" applyFont="1" applyFill="1" applyBorder="1" applyAlignment="1">
      <alignment horizontal="center" vertical="center"/>
    </xf>
    <xf numFmtId="9" fontId="0" fillId="61" borderId="24" xfId="2" applyFont="1" applyFill="1" applyBorder="1" applyAlignment="1">
      <alignment horizontal="center" vertical="center"/>
    </xf>
    <xf numFmtId="9" fontId="0" fillId="61" borderId="26" xfId="2" applyFont="1" applyFill="1" applyBorder="1" applyAlignment="1">
      <alignment horizontal="center" vertical="center"/>
    </xf>
    <xf numFmtId="3" fontId="0" fillId="61" borderId="31" xfId="0" applyNumberFormat="1" applyFont="1" applyFill="1" applyBorder="1" applyAlignment="1">
      <alignment horizontal="center" vertical="center"/>
    </xf>
    <xf numFmtId="3" fontId="0" fillId="61" borderId="33" xfId="0" applyNumberFormat="1" applyFont="1" applyFill="1" applyBorder="1" applyAlignment="1">
      <alignment horizontal="center" vertical="center"/>
    </xf>
    <xf numFmtId="9" fontId="0" fillId="0" borderId="27" xfId="2" applyFont="1" applyFill="1" applyBorder="1" applyAlignment="1">
      <alignment horizontal="center" vertical="center"/>
    </xf>
    <xf numFmtId="3" fontId="0" fillId="0" borderId="31" xfId="0" applyNumberFormat="1" applyFont="1" applyFill="1" applyBorder="1" applyAlignment="1">
      <alignment horizontal="center" vertical="center"/>
    </xf>
    <xf numFmtId="3" fontId="0" fillId="0" borderId="84" xfId="0" applyNumberFormat="1" applyFont="1" applyFill="1" applyBorder="1" applyAlignment="1">
      <alignment horizontal="center" vertical="center"/>
    </xf>
    <xf numFmtId="3" fontId="0" fillId="0" borderId="33" xfId="0" applyNumberFormat="1" applyFont="1" applyFill="1" applyBorder="1" applyAlignment="1">
      <alignment horizontal="center" vertical="center"/>
    </xf>
    <xf numFmtId="0" fontId="48" fillId="0" borderId="0" xfId="0" applyFont="1" applyAlignment="1">
      <alignment horizontal="center" vertical="center" wrapText="1"/>
    </xf>
    <xf numFmtId="0" fontId="47" fillId="0" borderId="0" xfId="0" applyFont="1" applyBorder="1" applyAlignment="1">
      <alignment horizontal="center" vertical="top" wrapText="1"/>
    </xf>
    <xf numFmtId="0" fontId="53" fillId="0" borderId="0" xfId="0" applyFont="1" applyFill="1" applyAlignment="1">
      <alignment horizontal="left" vertical="center"/>
    </xf>
  </cellXfs>
  <cellStyles count="219">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Calculation 2" xfId="53"/>
    <cellStyle name="Calculation 3" xfId="54"/>
    <cellStyle name="Calculation 3 2" xfId="55"/>
    <cellStyle name="Check Cell 2" xfId="56"/>
    <cellStyle name="Check Cell 3" xfId="57"/>
    <cellStyle name="Comma" xfId="1" builtinId="3"/>
    <cellStyle name="Comma 2" xfId="58"/>
    <cellStyle name="Comma 2 2" xfId="59"/>
    <cellStyle name="Comma 2 3" xfId="60"/>
    <cellStyle name="Comma 2 4" xfId="61"/>
    <cellStyle name="Comma 3" xfId="62"/>
    <cellStyle name="Comma 3 2" xfId="63"/>
    <cellStyle name="Comma 3 3" xfId="64"/>
    <cellStyle name="Comma 4" xfId="65"/>
    <cellStyle name="Comma 5" xfId="66"/>
    <cellStyle name="Comma[0]" xfId="67"/>
    <cellStyle name="Currency 2" xfId="68"/>
    <cellStyle name="Currency 2 2" xfId="69"/>
    <cellStyle name="Currency[0]" xfId="70"/>
    <cellStyle name="Explanatory Text 2" xfId="71"/>
    <cellStyle name="Explanatory Text 3" xfId="72"/>
    <cellStyle name="Good 2" xfId="73"/>
    <cellStyle name="Good 3" xfId="74"/>
    <cellStyle name="Heading 1 2" xfId="75"/>
    <cellStyle name="Heading 1 3" xfId="76"/>
    <cellStyle name="Heading 2 2" xfId="77"/>
    <cellStyle name="Heading 2 3" xfId="78"/>
    <cellStyle name="Heading 3 2" xfId="79"/>
    <cellStyle name="Heading 3 3" xfId="80"/>
    <cellStyle name="Heading 4 2" xfId="81"/>
    <cellStyle name="Heading 4 3" xfId="82"/>
    <cellStyle name="Hyperlink 10" xfId="83"/>
    <cellStyle name="Hyperlink 11" xfId="84"/>
    <cellStyle name="Hyperlink 12" xfId="85"/>
    <cellStyle name="Hyperlink 13" xfId="86"/>
    <cellStyle name="Hyperlink 14" xfId="87"/>
    <cellStyle name="Hyperlink 15" xfId="88"/>
    <cellStyle name="Hyperlink 16" xfId="89"/>
    <cellStyle name="Hyperlink 17" xfId="90"/>
    <cellStyle name="Hyperlink 18" xfId="91"/>
    <cellStyle name="Hyperlink 19" xfId="92"/>
    <cellStyle name="Hyperlink 2" xfId="93"/>
    <cellStyle name="Hyperlink 2 2" xfId="94"/>
    <cellStyle name="Hyperlink 2 3" xfId="95"/>
    <cellStyle name="Hyperlink 20" xfId="96"/>
    <cellStyle name="Hyperlink 21" xfId="97"/>
    <cellStyle name="Hyperlink 22" xfId="98"/>
    <cellStyle name="Hyperlink 23" xfId="99"/>
    <cellStyle name="Hyperlink 24" xfId="100"/>
    <cellStyle name="Hyperlink 25" xfId="101"/>
    <cellStyle name="Hyperlink 26" xfId="102"/>
    <cellStyle name="Hyperlink 27" xfId="103"/>
    <cellStyle name="Hyperlink 28" xfId="104"/>
    <cellStyle name="Hyperlink 29" xfId="105"/>
    <cellStyle name="Hyperlink 3" xfId="106"/>
    <cellStyle name="Hyperlink 30" xfId="107"/>
    <cellStyle name="Hyperlink 31" xfId="108"/>
    <cellStyle name="Hyperlink 32" xfId="109"/>
    <cellStyle name="Hyperlink 33" xfId="110"/>
    <cellStyle name="Hyperlink 34" xfId="111"/>
    <cellStyle name="Hyperlink 35" xfId="112"/>
    <cellStyle name="Hyperlink 36" xfId="113"/>
    <cellStyle name="Hyperlink 37" xfId="114"/>
    <cellStyle name="Hyperlink 38" xfId="115"/>
    <cellStyle name="Hyperlink 39" xfId="116"/>
    <cellStyle name="Hyperlink 4" xfId="117"/>
    <cellStyle name="Hyperlink 40" xfId="118"/>
    <cellStyle name="Hyperlink 41" xfId="119"/>
    <cellStyle name="Hyperlink 42" xfId="120"/>
    <cellStyle name="Hyperlink 43" xfId="121"/>
    <cellStyle name="Hyperlink 44" xfId="122"/>
    <cellStyle name="Hyperlink 45" xfId="123"/>
    <cellStyle name="Hyperlink 46" xfId="124"/>
    <cellStyle name="Hyperlink 47" xfId="125"/>
    <cellStyle name="Hyperlink 48" xfId="126"/>
    <cellStyle name="Hyperlink 49" xfId="127"/>
    <cellStyle name="Hyperlink 5" xfId="128"/>
    <cellStyle name="Hyperlink 50" xfId="129"/>
    <cellStyle name="Hyperlink 51" xfId="130"/>
    <cellStyle name="Hyperlink 52" xfId="131"/>
    <cellStyle name="Hyperlink 53" xfId="132"/>
    <cellStyle name="Hyperlink 54" xfId="133"/>
    <cellStyle name="Hyperlink 55" xfId="134"/>
    <cellStyle name="Hyperlink 56" xfId="135"/>
    <cellStyle name="Hyperlink 57" xfId="136"/>
    <cellStyle name="Hyperlink 58" xfId="137"/>
    <cellStyle name="Hyperlink 59" xfId="138"/>
    <cellStyle name="Hyperlink 6" xfId="139"/>
    <cellStyle name="Hyperlink 60" xfId="140"/>
    <cellStyle name="Hyperlink 61" xfId="141"/>
    <cellStyle name="Hyperlink 62" xfId="142"/>
    <cellStyle name="Hyperlink 63" xfId="143"/>
    <cellStyle name="Hyperlink 64" xfId="144"/>
    <cellStyle name="Hyperlink 65" xfId="145"/>
    <cellStyle name="Hyperlink 7" xfId="146"/>
    <cellStyle name="Hyperlink 8" xfId="147"/>
    <cellStyle name="Hyperlink 9" xfId="148"/>
    <cellStyle name="Input 2" xfId="149"/>
    <cellStyle name="Input 3" xfId="150"/>
    <cellStyle name="Input 3 2" xfId="151"/>
    <cellStyle name="Linked Cell 2" xfId="152"/>
    <cellStyle name="Linked Cell 3" xfId="153"/>
    <cellStyle name="Neutral 2" xfId="154"/>
    <cellStyle name="Neutral 3" xfId="155"/>
    <cellStyle name="Normal" xfId="0" builtinId="0"/>
    <cellStyle name="Normal 2" xfId="156"/>
    <cellStyle name="Normal 2 2" xfId="157"/>
    <cellStyle name="Normal 2 2 2" xfId="158"/>
    <cellStyle name="Normal 2 2 3" xfId="159"/>
    <cellStyle name="Normal 2 2 4" xfId="160"/>
    <cellStyle name="Normal 2 3" xfId="161"/>
    <cellStyle name="Normal 2 3 2" xfId="162"/>
    <cellStyle name="Normal 2 3 3" xfId="163"/>
    <cellStyle name="Normal 2 4" xfId="164"/>
    <cellStyle name="Normal 2 4 2" xfId="165"/>
    <cellStyle name="Normal 2 4 3" xfId="166"/>
    <cellStyle name="Normal 2 4 4" xfId="167"/>
    <cellStyle name="Normal 2 5" xfId="168"/>
    <cellStyle name="Normal 2 6" xfId="169"/>
    <cellStyle name="Normal 3" xfId="170"/>
    <cellStyle name="Normal 3 2" xfId="171"/>
    <cellStyle name="Normal 3 2 2" xfId="172"/>
    <cellStyle name="Normal 3 2 3" xfId="173"/>
    <cellStyle name="Normal 3 3" xfId="174"/>
    <cellStyle name="Normal 3 3 2" xfId="175"/>
    <cellStyle name="Normal 3 3 3" xfId="176"/>
    <cellStyle name="Normal 3 4" xfId="177"/>
    <cellStyle name="Normal 3 5" xfId="178"/>
    <cellStyle name="Normal 4" xfId="179"/>
    <cellStyle name="Normal 4 2" xfId="180"/>
    <cellStyle name="Normal 4 2 2" xfId="181"/>
    <cellStyle name="Normal 4 3" xfId="182"/>
    <cellStyle name="Normal 4 4" xfId="183"/>
    <cellStyle name="Normal 4 5" xfId="184"/>
    <cellStyle name="Normal 5" xfId="185"/>
    <cellStyle name="Normal 5 2" xfId="186"/>
    <cellStyle name="Normal 5 3" xfId="187"/>
    <cellStyle name="Normal 5 4" xfId="188"/>
    <cellStyle name="Normal 6" xfId="189"/>
    <cellStyle name="Normal 7" xfId="190"/>
    <cellStyle name="Normal 8" xfId="191"/>
    <cellStyle name="Normal 9" xfId="192"/>
    <cellStyle name="Normal 99" xfId="218"/>
    <cellStyle name="Note 2" xfId="193"/>
    <cellStyle name="Note 3" xfId="194"/>
    <cellStyle name="Note 3 2" xfId="195"/>
    <cellStyle name="Output 2" xfId="196"/>
    <cellStyle name="Output 3" xfId="197"/>
    <cellStyle name="Output 3 2" xfId="198"/>
    <cellStyle name="Percent" xfId="2" builtinId="5"/>
    <cellStyle name="Percent 2" xfId="199"/>
    <cellStyle name="Percent 2 2" xfId="200"/>
    <cellStyle name="Percent 2 3" xfId="201"/>
    <cellStyle name="Percent 3" xfId="202"/>
    <cellStyle name="Percent 3 2" xfId="203"/>
    <cellStyle name="Percent 3 3" xfId="204"/>
    <cellStyle name="Percent 4" xfId="205"/>
    <cellStyle name="Percent 4 2" xfId="206"/>
    <cellStyle name="Percent 4 3" xfId="207"/>
    <cellStyle name="Percent 5" xfId="208"/>
    <cellStyle name="Percent 5 2" xfId="209"/>
    <cellStyle name="Percent 5 3" xfId="210"/>
    <cellStyle name="Title 2" xfId="211"/>
    <cellStyle name="Title 3" xfId="212"/>
    <cellStyle name="Total 2" xfId="213"/>
    <cellStyle name="Total 3" xfId="214"/>
    <cellStyle name="Total 3 2" xfId="215"/>
    <cellStyle name="Warning Text 2" xfId="216"/>
    <cellStyle name="Warning Text 3" xfId="217"/>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2"/>
        <color theme="1"/>
        <name val="Wingdings"/>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indexed="64"/>
        </left>
        <right/>
        <top style="thin">
          <color indexed="64"/>
        </top>
        <bottom/>
        <vertical/>
        <horizontal/>
      </border>
    </dxf>
    <dxf>
      <font>
        <b/>
        <i val="0"/>
        <strike val="0"/>
        <condense val="0"/>
        <extend val="0"/>
        <outline val="0"/>
        <shadow val="0"/>
        <u val="none"/>
        <vertAlign val="baseline"/>
        <sz val="12"/>
        <color theme="1"/>
        <name val="Wingdings"/>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indexed="64"/>
        </left>
        <right/>
        <top style="thin">
          <color indexed="64"/>
        </top>
        <bottom/>
        <vertical/>
        <horizontal/>
      </border>
    </dxf>
    <dxf>
      <alignment horizontal="center" textRotation="0" indent="0" justifyLastLine="0" shrinkToFit="0" readingOrder="0"/>
    </dxf>
    <dxf>
      <border outline="0">
        <left style="thin">
          <color indexed="64"/>
        </left>
        <right style="thin">
          <color auto="1"/>
        </right>
        <top style="thin">
          <color indexed="64"/>
        </top>
        <bottom style="thin">
          <color indexed="64"/>
        </bottom>
      </border>
    </dxf>
    <dxf>
      <font>
        <b/>
        <i val="0"/>
        <strike val="0"/>
        <condense val="0"/>
        <extend val="0"/>
        <outline val="0"/>
        <shadow val="0"/>
        <u val="none"/>
        <vertAlign val="baseline"/>
        <sz val="11"/>
        <color rgb="FFFFFFFF"/>
        <name val="Calibri"/>
        <scheme val="minor"/>
      </font>
      <fill>
        <patternFill patternType="solid">
          <fgColor indexed="64"/>
          <bgColor rgb="FF4F81BD"/>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ables/table1.xml><?xml version="1.0" encoding="utf-8"?>
<table xmlns="http://schemas.openxmlformats.org/spreadsheetml/2006/main" id="1" name="Table1" displayName="Table1" ref="A2:J49" totalsRowShown="0" headerRowDxfId="18" tableBorderDxfId="17">
  <tableColumns count="10">
    <tableColumn id="1" name="School ID" dataDxfId="16"/>
    <tableColumn id="2" name="School Name" dataDxfId="15"/>
    <tableColumn id="3" name="Ward" dataDxfId="14"/>
    <tableColumn id="4" name="Sector" dataDxfId="13"/>
    <tableColumn id="5" name="International Baccalaureate" dataDxfId="12"/>
    <tableColumn id="6" name="STEM" dataDxfId="11"/>
    <tableColumn id="7" name="Montessori"/>
    <tableColumn id="8" name="Dual Language/ Language immersion"/>
    <tableColumn id="9" name="Arts Integration"/>
    <tableColumn id="10" name="Extended Year" dataDxfId="1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74"/>
  <sheetViews>
    <sheetView tabSelected="1" zoomScale="85" zoomScaleNormal="85" workbookViewId="0">
      <pane ySplit="2" topLeftCell="A3" activePane="bottomLeft" state="frozen"/>
      <selection pane="bottomLeft" activeCell="F174" sqref="F174"/>
    </sheetView>
  </sheetViews>
  <sheetFormatPr defaultRowHeight="15" x14ac:dyDescent="0.25"/>
  <cols>
    <col min="1" max="1" width="14.28515625" style="10" bestFit="1" customWidth="1"/>
    <col min="2" max="2" width="11.7109375" style="10" bestFit="1" customWidth="1"/>
    <col min="3" max="3" width="65.28515625" customWidth="1"/>
    <col min="4" max="4" width="31.28515625" bestFit="1" customWidth="1"/>
    <col min="5" max="9" width="14.7109375" customWidth="1"/>
  </cols>
  <sheetData>
    <row r="1" spans="1:9" ht="19.5" thickBot="1" x14ac:dyDescent="0.3">
      <c r="A1" s="257" t="s">
        <v>226</v>
      </c>
      <c r="B1" s="257"/>
      <c r="C1" s="257"/>
      <c r="D1" s="257"/>
      <c r="E1" s="257"/>
      <c r="F1" s="257"/>
      <c r="G1" s="257"/>
      <c r="H1" s="257"/>
      <c r="I1" s="257"/>
    </row>
    <row r="2" spans="1:9" s="9" customFormat="1" ht="32.25" customHeight="1" x14ac:dyDescent="0.25">
      <c r="A2" s="44" t="s">
        <v>1</v>
      </c>
      <c r="B2" s="45" t="s">
        <v>0</v>
      </c>
      <c r="C2" s="45" t="s">
        <v>2</v>
      </c>
      <c r="D2" s="45" t="s">
        <v>227</v>
      </c>
      <c r="E2" s="45" t="s">
        <v>3</v>
      </c>
      <c r="F2" s="45" t="s">
        <v>15</v>
      </c>
      <c r="G2" s="45" t="s">
        <v>90</v>
      </c>
      <c r="H2" s="45" t="s">
        <v>46</v>
      </c>
      <c r="I2" s="108" t="s">
        <v>218</v>
      </c>
    </row>
    <row r="3" spans="1:9" x14ac:dyDescent="0.25">
      <c r="A3" s="225">
        <v>217</v>
      </c>
      <c r="B3" s="144" t="s">
        <v>24</v>
      </c>
      <c r="C3" s="138" t="s">
        <v>432</v>
      </c>
      <c r="D3" s="138" t="s">
        <v>318</v>
      </c>
      <c r="E3" s="139" t="s">
        <v>13</v>
      </c>
      <c r="F3" s="140" t="s">
        <v>21</v>
      </c>
      <c r="G3" s="141">
        <v>464</v>
      </c>
      <c r="H3" s="142">
        <v>464</v>
      </c>
      <c r="I3" s="143" t="s">
        <v>220</v>
      </c>
    </row>
    <row r="4" spans="1:9" x14ac:dyDescent="0.25">
      <c r="A4" s="226">
        <v>1100</v>
      </c>
      <c r="B4" s="107" t="s">
        <v>24</v>
      </c>
      <c r="C4" s="136" t="s">
        <v>433</v>
      </c>
      <c r="D4" s="136" t="s">
        <v>318</v>
      </c>
      <c r="E4" s="107" t="s">
        <v>13</v>
      </c>
      <c r="F4" s="113" t="s">
        <v>20</v>
      </c>
      <c r="G4" s="114">
        <v>468</v>
      </c>
      <c r="H4" s="114">
        <v>221</v>
      </c>
      <c r="I4" s="115" t="s">
        <v>220</v>
      </c>
    </row>
    <row r="5" spans="1:9" x14ac:dyDescent="0.25">
      <c r="A5" s="227">
        <v>202</v>
      </c>
      <c r="B5" s="106" t="s">
        <v>5</v>
      </c>
      <c r="C5" s="133" t="s">
        <v>124</v>
      </c>
      <c r="D5" s="131" t="s">
        <v>240</v>
      </c>
      <c r="E5" s="132" t="s">
        <v>6</v>
      </c>
      <c r="F5" s="132" t="s">
        <v>16</v>
      </c>
      <c r="G5" s="127">
        <v>251</v>
      </c>
      <c r="H5" s="127">
        <v>251</v>
      </c>
      <c r="I5" s="112" t="s">
        <v>220</v>
      </c>
    </row>
    <row r="6" spans="1:9" x14ac:dyDescent="0.25">
      <c r="A6" s="226">
        <v>203</v>
      </c>
      <c r="B6" s="107" t="s">
        <v>5</v>
      </c>
      <c r="C6" s="101" t="s">
        <v>125</v>
      </c>
      <c r="D6" s="128" t="s">
        <v>241</v>
      </c>
      <c r="E6" s="129" t="s">
        <v>7</v>
      </c>
      <c r="F6" s="129" t="s">
        <v>16</v>
      </c>
      <c r="G6" s="130">
        <v>350</v>
      </c>
      <c r="H6" s="130">
        <v>350</v>
      </c>
      <c r="I6" s="115" t="s">
        <v>220</v>
      </c>
    </row>
    <row r="7" spans="1:9" x14ac:dyDescent="0.25">
      <c r="A7" s="227">
        <v>140</v>
      </c>
      <c r="B7" s="106" t="s">
        <v>24</v>
      </c>
      <c r="C7" s="109" t="s">
        <v>434</v>
      </c>
      <c r="D7" s="109" t="s">
        <v>319</v>
      </c>
      <c r="E7" s="106" t="s">
        <v>8</v>
      </c>
      <c r="F7" s="110" t="s">
        <v>25</v>
      </c>
      <c r="G7" s="111">
        <v>160</v>
      </c>
      <c r="H7" s="111">
        <v>160</v>
      </c>
      <c r="I7" s="112" t="s">
        <v>220</v>
      </c>
    </row>
    <row r="8" spans="1:9" x14ac:dyDescent="0.25">
      <c r="A8" s="226">
        <v>3073</v>
      </c>
      <c r="B8" s="107" t="s">
        <v>24</v>
      </c>
      <c r="C8" s="101" t="s">
        <v>435</v>
      </c>
      <c r="D8" s="128" t="s">
        <v>320</v>
      </c>
      <c r="E8" s="129" t="s">
        <v>7</v>
      </c>
      <c r="F8" s="129" t="s">
        <v>25</v>
      </c>
      <c r="G8" s="130">
        <v>60</v>
      </c>
      <c r="H8" s="130">
        <v>60</v>
      </c>
      <c r="I8" s="115" t="s">
        <v>220</v>
      </c>
    </row>
    <row r="9" spans="1:9" x14ac:dyDescent="0.25">
      <c r="A9" s="227">
        <v>1137</v>
      </c>
      <c r="B9" s="106" t="s">
        <v>24</v>
      </c>
      <c r="C9" s="109" t="s">
        <v>436</v>
      </c>
      <c r="D9" s="109" t="s">
        <v>321</v>
      </c>
      <c r="E9" s="106" t="s">
        <v>6</v>
      </c>
      <c r="F9" s="110" t="s">
        <v>25</v>
      </c>
      <c r="G9" s="111">
        <v>134</v>
      </c>
      <c r="H9" s="111">
        <v>134</v>
      </c>
      <c r="I9" s="112" t="s">
        <v>220</v>
      </c>
    </row>
    <row r="10" spans="1:9" x14ac:dyDescent="0.25">
      <c r="A10" s="226">
        <v>3072</v>
      </c>
      <c r="B10" s="107" t="s">
        <v>24</v>
      </c>
      <c r="C10" s="136" t="s">
        <v>437</v>
      </c>
      <c r="D10" s="136" t="s">
        <v>322</v>
      </c>
      <c r="E10" s="107" t="s">
        <v>13</v>
      </c>
      <c r="F10" s="113" t="s">
        <v>25</v>
      </c>
      <c r="G10" s="114">
        <v>169</v>
      </c>
      <c r="H10" s="114">
        <v>169</v>
      </c>
      <c r="I10" s="115" t="s">
        <v>221</v>
      </c>
    </row>
    <row r="11" spans="1:9" x14ac:dyDescent="0.25">
      <c r="A11" s="225">
        <v>141</v>
      </c>
      <c r="B11" s="144" t="s">
        <v>24</v>
      </c>
      <c r="C11" s="137" t="s">
        <v>438</v>
      </c>
      <c r="D11" s="137" t="s">
        <v>323</v>
      </c>
      <c r="E11" s="144" t="s">
        <v>7</v>
      </c>
      <c r="F11" s="145" t="s">
        <v>25</v>
      </c>
      <c r="G11" s="146">
        <v>108</v>
      </c>
      <c r="H11" s="146">
        <v>108</v>
      </c>
      <c r="I11" s="143" t="s">
        <v>220</v>
      </c>
    </row>
    <row r="12" spans="1:9" x14ac:dyDescent="0.25">
      <c r="A12" s="228">
        <v>204</v>
      </c>
      <c r="B12" s="149" t="s">
        <v>5</v>
      </c>
      <c r="C12" s="128" t="s">
        <v>439</v>
      </c>
      <c r="D12" s="128" t="s">
        <v>242</v>
      </c>
      <c r="E12" s="129" t="s">
        <v>9</v>
      </c>
      <c r="F12" s="129" t="s">
        <v>16</v>
      </c>
      <c r="G12" s="130">
        <v>530</v>
      </c>
      <c r="H12" s="130">
        <v>530</v>
      </c>
      <c r="I12" s="116" t="s">
        <v>220</v>
      </c>
    </row>
    <row r="13" spans="1:9" x14ac:dyDescent="0.25">
      <c r="A13" s="225">
        <v>205</v>
      </c>
      <c r="B13" s="144" t="s">
        <v>5</v>
      </c>
      <c r="C13" s="138" t="s">
        <v>128</v>
      </c>
      <c r="D13" s="138" t="s">
        <v>243</v>
      </c>
      <c r="E13" s="139" t="s">
        <v>9</v>
      </c>
      <c r="F13" s="140" t="s">
        <v>16</v>
      </c>
      <c r="G13" s="141">
        <v>649</v>
      </c>
      <c r="H13" s="142">
        <v>649</v>
      </c>
      <c r="I13" s="143" t="s">
        <v>220</v>
      </c>
    </row>
    <row r="14" spans="1:9" x14ac:dyDescent="0.25">
      <c r="A14" s="226">
        <v>3068</v>
      </c>
      <c r="B14" s="107" t="s">
        <v>24</v>
      </c>
      <c r="C14" s="136" t="s">
        <v>440</v>
      </c>
      <c r="D14" s="136" t="s">
        <v>324</v>
      </c>
      <c r="E14" s="107" t="s">
        <v>12</v>
      </c>
      <c r="F14" s="113" t="s">
        <v>44</v>
      </c>
      <c r="G14" s="114">
        <v>599</v>
      </c>
      <c r="H14" s="114">
        <v>119</v>
      </c>
      <c r="I14" s="115" t="s">
        <v>220</v>
      </c>
    </row>
    <row r="15" spans="1:9" x14ac:dyDescent="0.25">
      <c r="A15" s="227">
        <v>206</v>
      </c>
      <c r="B15" s="106" t="s">
        <v>5</v>
      </c>
      <c r="C15" s="133" t="s">
        <v>129</v>
      </c>
      <c r="D15" s="131" t="s">
        <v>244</v>
      </c>
      <c r="E15" s="132" t="s">
        <v>6</v>
      </c>
      <c r="F15" s="132" t="s">
        <v>16</v>
      </c>
      <c r="G15" s="127">
        <v>464</v>
      </c>
      <c r="H15" s="127">
        <v>464</v>
      </c>
      <c r="I15" s="112" t="s">
        <v>220</v>
      </c>
    </row>
    <row r="16" spans="1:9" x14ac:dyDescent="0.25">
      <c r="A16" s="226">
        <v>289</v>
      </c>
      <c r="B16" s="107" t="s">
        <v>24</v>
      </c>
      <c r="C16" s="101" t="s">
        <v>325</v>
      </c>
      <c r="D16" s="128" t="s">
        <v>326</v>
      </c>
      <c r="E16" s="129" t="s">
        <v>9</v>
      </c>
      <c r="F16" s="129" t="s">
        <v>25</v>
      </c>
      <c r="G16" s="130">
        <v>89</v>
      </c>
      <c r="H16" s="130">
        <v>89</v>
      </c>
      <c r="I16" s="115" t="s">
        <v>220</v>
      </c>
    </row>
    <row r="17" spans="1:9" x14ac:dyDescent="0.25">
      <c r="A17" s="227">
        <v>212</v>
      </c>
      <c r="B17" s="106" t="s">
        <v>5</v>
      </c>
      <c r="C17" s="109" t="s">
        <v>130</v>
      </c>
      <c r="D17" s="109" t="s">
        <v>245</v>
      </c>
      <c r="E17" s="106" t="s">
        <v>7</v>
      </c>
      <c r="F17" s="110" t="s">
        <v>16</v>
      </c>
      <c r="G17" s="111">
        <v>404</v>
      </c>
      <c r="H17" s="111">
        <v>404</v>
      </c>
      <c r="I17" s="112" t="s">
        <v>220</v>
      </c>
    </row>
    <row r="18" spans="1:9" x14ac:dyDescent="0.25">
      <c r="A18" s="226">
        <v>142</v>
      </c>
      <c r="B18" s="107" t="s">
        <v>24</v>
      </c>
      <c r="C18" s="136" t="s">
        <v>441</v>
      </c>
      <c r="D18" s="136" t="s">
        <v>327</v>
      </c>
      <c r="E18" s="107" t="s">
        <v>10</v>
      </c>
      <c r="F18" s="113" t="s">
        <v>32</v>
      </c>
      <c r="G18" s="114">
        <v>328</v>
      </c>
      <c r="H18" s="114">
        <v>328</v>
      </c>
      <c r="I18" s="115" t="s">
        <v>220</v>
      </c>
    </row>
    <row r="19" spans="1:9" x14ac:dyDescent="0.25">
      <c r="A19" s="225">
        <v>213</v>
      </c>
      <c r="B19" s="144" t="s">
        <v>5</v>
      </c>
      <c r="C19" s="137" t="s">
        <v>131</v>
      </c>
      <c r="D19" s="137" t="s">
        <v>246</v>
      </c>
      <c r="E19" s="144" t="s">
        <v>9</v>
      </c>
      <c r="F19" s="145" t="s">
        <v>17</v>
      </c>
      <c r="G19" s="146">
        <v>755</v>
      </c>
      <c r="H19" s="146">
        <v>574</v>
      </c>
      <c r="I19" s="143" t="s">
        <v>220</v>
      </c>
    </row>
    <row r="20" spans="1:9" x14ac:dyDescent="0.25">
      <c r="A20" s="228">
        <v>126</v>
      </c>
      <c r="B20" s="149" t="s">
        <v>24</v>
      </c>
      <c r="C20" s="148" t="s">
        <v>27</v>
      </c>
      <c r="D20" s="148" t="s">
        <v>329</v>
      </c>
      <c r="E20" s="149" t="s">
        <v>8</v>
      </c>
      <c r="F20" s="150" t="s">
        <v>328</v>
      </c>
      <c r="G20" s="151">
        <v>644</v>
      </c>
      <c r="H20" s="151">
        <v>47</v>
      </c>
      <c r="I20" s="116" t="s">
        <v>221</v>
      </c>
    </row>
    <row r="21" spans="1:9" x14ac:dyDescent="0.25">
      <c r="A21" s="225">
        <v>404</v>
      </c>
      <c r="B21" s="144" t="s">
        <v>5</v>
      </c>
      <c r="C21" s="137" t="s">
        <v>184</v>
      </c>
      <c r="D21" s="137" t="s">
        <v>247</v>
      </c>
      <c r="E21" s="144" t="s">
        <v>10</v>
      </c>
      <c r="F21" s="145" t="s">
        <v>17</v>
      </c>
      <c r="G21" s="146">
        <v>309</v>
      </c>
      <c r="H21" s="146">
        <v>251</v>
      </c>
      <c r="I21" s="143" t="s">
        <v>220</v>
      </c>
    </row>
    <row r="22" spans="1:9" x14ac:dyDescent="0.25">
      <c r="A22" s="228">
        <v>296</v>
      </c>
      <c r="B22" s="149" t="s">
        <v>5</v>
      </c>
      <c r="C22" s="128" t="s">
        <v>132</v>
      </c>
      <c r="D22" s="128" t="s">
        <v>248</v>
      </c>
      <c r="E22" s="129" t="s">
        <v>8</v>
      </c>
      <c r="F22" s="129" t="s">
        <v>16</v>
      </c>
      <c r="G22" s="130">
        <v>473</v>
      </c>
      <c r="H22" s="130">
        <v>473</v>
      </c>
      <c r="I22" s="116" t="s">
        <v>220</v>
      </c>
    </row>
    <row r="23" spans="1:9" x14ac:dyDescent="0.25">
      <c r="A23" s="225">
        <v>219</v>
      </c>
      <c r="B23" s="144" t="s">
        <v>5</v>
      </c>
      <c r="C23" s="138" t="s">
        <v>133</v>
      </c>
      <c r="D23" s="138" t="s">
        <v>249</v>
      </c>
      <c r="E23" s="139" t="s">
        <v>10</v>
      </c>
      <c r="F23" s="140" t="s">
        <v>16</v>
      </c>
      <c r="G23" s="141">
        <v>195</v>
      </c>
      <c r="H23" s="142">
        <v>195</v>
      </c>
      <c r="I23" s="143" t="s">
        <v>220</v>
      </c>
    </row>
    <row r="24" spans="1:9" x14ac:dyDescent="0.25">
      <c r="A24" s="226">
        <v>220</v>
      </c>
      <c r="B24" s="107" t="s">
        <v>5</v>
      </c>
      <c r="C24" s="136" t="s">
        <v>134</v>
      </c>
      <c r="D24" s="136" t="s">
        <v>250</v>
      </c>
      <c r="E24" s="107" t="s">
        <v>10</v>
      </c>
      <c r="F24" s="113" t="s">
        <v>16</v>
      </c>
      <c r="G24" s="114">
        <v>290</v>
      </c>
      <c r="H24" s="114">
        <v>290</v>
      </c>
      <c r="I24" s="115" t="s">
        <v>220</v>
      </c>
    </row>
    <row r="25" spans="1:9" x14ac:dyDescent="0.25">
      <c r="A25" s="227">
        <v>221</v>
      </c>
      <c r="B25" s="106" t="s">
        <v>5</v>
      </c>
      <c r="C25" s="133" t="s">
        <v>135</v>
      </c>
      <c r="D25" s="131" t="s">
        <v>251</v>
      </c>
      <c r="E25" s="132" t="s">
        <v>6</v>
      </c>
      <c r="F25" s="132" t="s">
        <v>16</v>
      </c>
      <c r="G25" s="127">
        <v>325</v>
      </c>
      <c r="H25" s="127">
        <v>325</v>
      </c>
      <c r="I25" s="112" t="s">
        <v>220</v>
      </c>
    </row>
    <row r="26" spans="1:9" x14ac:dyDescent="0.25">
      <c r="A26" s="226">
        <v>247</v>
      </c>
      <c r="B26" s="107" t="s">
        <v>5</v>
      </c>
      <c r="C26" s="101" t="s">
        <v>136</v>
      </c>
      <c r="D26" s="128" t="s">
        <v>252</v>
      </c>
      <c r="E26" s="129" t="s">
        <v>6</v>
      </c>
      <c r="F26" s="129" t="s">
        <v>16</v>
      </c>
      <c r="G26" s="130">
        <v>285</v>
      </c>
      <c r="H26" s="130">
        <v>285</v>
      </c>
      <c r="I26" s="115" t="s">
        <v>220</v>
      </c>
    </row>
    <row r="27" spans="1:9" x14ac:dyDescent="0.25">
      <c r="A27" s="227">
        <v>184</v>
      </c>
      <c r="B27" s="106" t="s">
        <v>24</v>
      </c>
      <c r="C27" s="109" t="s">
        <v>442</v>
      </c>
      <c r="D27" s="109" t="s">
        <v>330</v>
      </c>
      <c r="E27" s="106" t="s">
        <v>9</v>
      </c>
      <c r="F27" s="110" t="s">
        <v>32</v>
      </c>
      <c r="G27" s="111">
        <v>325</v>
      </c>
      <c r="H27" s="111">
        <v>325</v>
      </c>
      <c r="I27" s="112" t="s">
        <v>220</v>
      </c>
    </row>
    <row r="28" spans="1:9" x14ac:dyDescent="0.25">
      <c r="A28" s="226">
        <v>182</v>
      </c>
      <c r="B28" s="107" t="s">
        <v>24</v>
      </c>
      <c r="C28" s="136" t="s">
        <v>443</v>
      </c>
      <c r="D28" s="136" t="s">
        <v>330</v>
      </c>
      <c r="E28" s="107" t="s">
        <v>9</v>
      </c>
      <c r="F28" s="113" t="s">
        <v>36</v>
      </c>
      <c r="G28" s="114">
        <v>325</v>
      </c>
      <c r="H28" s="114">
        <v>84</v>
      </c>
      <c r="I28" s="115" t="s">
        <v>220</v>
      </c>
    </row>
    <row r="29" spans="1:9" x14ac:dyDescent="0.25">
      <c r="A29" s="225">
        <v>360</v>
      </c>
      <c r="B29" s="144" t="s">
        <v>5</v>
      </c>
      <c r="C29" s="137" t="s">
        <v>416</v>
      </c>
      <c r="D29" s="137" t="s">
        <v>253</v>
      </c>
      <c r="E29" s="144" t="s">
        <v>7</v>
      </c>
      <c r="F29" s="145" t="s">
        <v>17</v>
      </c>
      <c r="G29" s="146">
        <v>361</v>
      </c>
      <c r="H29" s="146">
        <v>323</v>
      </c>
      <c r="I29" s="143" t="s">
        <v>220</v>
      </c>
    </row>
    <row r="30" spans="1:9" x14ac:dyDescent="0.25">
      <c r="A30" s="228">
        <v>188</v>
      </c>
      <c r="B30" s="149" t="s">
        <v>24</v>
      </c>
      <c r="C30" s="148" t="s">
        <v>444</v>
      </c>
      <c r="D30" s="148" t="s">
        <v>331</v>
      </c>
      <c r="E30" s="149" t="s">
        <v>13</v>
      </c>
      <c r="F30" s="150" t="s">
        <v>22</v>
      </c>
      <c r="G30" s="151">
        <v>385</v>
      </c>
      <c r="H30" s="151">
        <v>385</v>
      </c>
      <c r="I30" s="116" t="s">
        <v>220</v>
      </c>
    </row>
    <row r="31" spans="1:9" x14ac:dyDescent="0.25">
      <c r="A31" s="225">
        <v>1103</v>
      </c>
      <c r="B31" s="144" t="s">
        <v>24</v>
      </c>
      <c r="C31" s="137" t="s">
        <v>445</v>
      </c>
      <c r="D31" s="137" t="s">
        <v>332</v>
      </c>
      <c r="E31" s="144" t="s">
        <v>9</v>
      </c>
      <c r="F31" s="145" t="s">
        <v>17</v>
      </c>
      <c r="G31" s="146">
        <v>276</v>
      </c>
      <c r="H31" s="146">
        <v>208</v>
      </c>
      <c r="I31" s="143" t="s">
        <v>220</v>
      </c>
    </row>
    <row r="32" spans="1:9" x14ac:dyDescent="0.25">
      <c r="A32" s="228">
        <v>1104</v>
      </c>
      <c r="B32" s="149" t="s">
        <v>24</v>
      </c>
      <c r="C32" s="128" t="s">
        <v>446</v>
      </c>
      <c r="D32" s="128" t="s">
        <v>333</v>
      </c>
      <c r="E32" s="129" t="s">
        <v>7</v>
      </c>
      <c r="F32" s="129" t="s">
        <v>28</v>
      </c>
      <c r="G32" s="130">
        <v>238</v>
      </c>
      <c r="H32" s="130">
        <v>166</v>
      </c>
      <c r="I32" s="116" t="s">
        <v>220</v>
      </c>
    </row>
    <row r="33" spans="1:9" x14ac:dyDescent="0.25">
      <c r="A33" s="225">
        <v>1105</v>
      </c>
      <c r="B33" s="144" t="s">
        <v>24</v>
      </c>
      <c r="C33" s="138" t="s">
        <v>447</v>
      </c>
      <c r="D33" s="138" t="s">
        <v>334</v>
      </c>
      <c r="E33" s="139" t="s">
        <v>13</v>
      </c>
      <c r="F33" s="140" t="s">
        <v>17</v>
      </c>
      <c r="G33" s="141">
        <v>253</v>
      </c>
      <c r="H33" s="142">
        <v>193</v>
      </c>
      <c r="I33" s="143" t="s">
        <v>220</v>
      </c>
    </row>
    <row r="34" spans="1:9" x14ac:dyDescent="0.25">
      <c r="A34" s="226">
        <v>1106</v>
      </c>
      <c r="B34" s="107" t="s">
        <v>24</v>
      </c>
      <c r="C34" s="136" t="s">
        <v>448</v>
      </c>
      <c r="D34" s="136" t="s">
        <v>335</v>
      </c>
      <c r="E34" s="107" t="s">
        <v>9</v>
      </c>
      <c r="F34" s="113" t="s">
        <v>17</v>
      </c>
      <c r="G34" s="114">
        <v>257</v>
      </c>
      <c r="H34" s="114">
        <v>185</v>
      </c>
      <c r="I34" s="115" t="s">
        <v>220</v>
      </c>
    </row>
    <row r="35" spans="1:9" x14ac:dyDescent="0.25">
      <c r="A35" s="227">
        <v>1107</v>
      </c>
      <c r="B35" s="106" t="s">
        <v>24</v>
      </c>
      <c r="C35" s="133" t="s">
        <v>449</v>
      </c>
      <c r="D35" s="131" t="s">
        <v>336</v>
      </c>
      <c r="E35" s="132" t="s">
        <v>7</v>
      </c>
      <c r="F35" s="132" t="s">
        <v>28</v>
      </c>
      <c r="G35" s="127">
        <v>234</v>
      </c>
      <c r="H35" s="127">
        <v>160</v>
      </c>
      <c r="I35" s="112" t="s">
        <v>220</v>
      </c>
    </row>
    <row r="36" spans="1:9" x14ac:dyDescent="0.25">
      <c r="A36" s="226">
        <v>1108</v>
      </c>
      <c r="B36" s="107" t="s">
        <v>24</v>
      </c>
      <c r="C36" s="101" t="s">
        <v>450</v>
      </c>
      <c r="D36" s="128" t="s">
        <v>337</v>
      </c>
      <c r="E36" s="129" t="s">
        <v>10</v>
      </c>
      <c r="F36" s="129" t="s">
        <v>28</v>
      </c>
      <c r="G36" s="130">
        <v>184</v>
      </c>
      <c r="H36" s="130">
        <v>135</v>
      </c>
      <c r="I36" s="115" t="s">
        <v>220</v>
      </c>
    </row>
    <row r="37" spans="1:9" x14ac:dyDescent="0.25">
      <c r="A37" s="227">
        <v>210</v>
      </c>
      <c r="B37" s="106" t="s">
        <v>24</v>
      </c>
      <c r="C37" s="109" t="s">
        <v>338</v>
      </c>
      <c r="D37" s="109" t="s">
        <v>339</v>
      </c>
      <c r="E37" s="106" t="s">
        <v>10</v>
      </c>
      <c r="F37" s="110" t="s">
        <v>17</v>
      </c>
      <c r="G37" s="111">
        <v>522</v>
      </c>
      <c r="H37" s="111">
        <v>435</v>
      </c>
      <c r="I37" s="112" t="s">
        <v>220</v>
      </c>
    </row>
    <row r="38" spans="1:9" x14ac:dyDescent="0.25">
      <c r="A38" s="226">
        <v>224</v>
      </c>
      <c r="B38" s="107" t="s">
        <v>5</v>
      </c>
      <c r="C38" s="136" t="s">
        <v>137</v>
      </c>
      <c r="D38" s="136" t="s">
        <v>254</v>
      </c>
      <c r="E38" s="107" t="s">
        <v>8</v>
      </c>
      <c r="F38" s="113" t="s">
        <v>16</v>
      </c>
      <c r="G38" s="114">
        <v>321</v>
      </c>
      <c r="H38" s="114">
        <v>321</v>
      </c>
      <c r="I38" s="115" t="s">
        <v>220</v>
      </c>
    </row>
    <row r="39" spans="1:9" x14ac:dyDescent="0.25">
      <c r="A39" s="225">
        <v>3069</v>
      </c>
      <c r="B39" s="144" t="s">
        <v>24</v>
      </c>
      <c r="C39" s="137" t="s">
        <v>31</v>
      </c>
      <c r="D39" s="137" t="s">
        <v>340</v>
      </c>
      <c r="E39" s="144" t="s">
        <v>10</v>
      </c>
      <c r="F39" s="145" t="s">
        <v>34</v>
      </c>
      <c r="G39" s="146">
        <v>341</v>
      </c>
      <c r="H39" s="146">
        <v>310</v>
      </c>
      <c r="I39" s="143" t="s">
        <v>220</v>
      </c>
    </row>
    <row r="40" spans="1:9" x14ac:dyDescent="0.25">
      <c r="A40" s="228">
        <v>199</v>
      </c>
      <c r="B40" s="149" t="s">
        <v>24</v>
      </c>
      <c r="C40" s="148" t="s">
        <v>71</v>
      </c>
      <c r="D40" s="148" t="s">
        <v>341</v>
      </c>
      <c r="E40" s="149" t="s">
        <v>10</v>
      </c>
      <c r="F40" s="150" t="s">
        <v>16</v>
      </c>
      <c r="G40" s="151">
        <v>410</v>
      </c>
      <c r="H40" s="151">
        <v>410</v>
      </c>
      <c r="I40" s="116" t="s">
        <v>220</v>
      </c>
    </row>
    <row r="41" spans="1:9" x14ac:dyDescent="0.25">
      <c r="A41" s="225">
        <v>276</v>
      </c>
      <c r="B41" s="144" t="s">
        <v>24</v>
      </c>
      <c r="C41" s="137" t="s">
        <v>451</v>
      </c>
      <c r="D41" s="137" t="s">
        <v>342</v>
      </c>
      <c r="E41" s="144" t="s">
        <v>13</v>
      </c>
      <c r="F41" s="145" t="s">
        <v>22</v>
      </c>
      <c r="G41" s="146">
        <v>203</v>
      </c>
      <c r="H41" s="146">
        <v>203</v>
      </c>
      <c r="I41" s="143" t="s">
        <v>220</v>
      </c>
    </row>
    <row r="42" spans="1:9" x14ac:dyDescent="0.25">
      <c r="A42" s="228">
        <v>1110</v>
      </c>
      <c r="B42" s="149" t="s">
        <v>24</v>
      </c>
      <c r="C42" s="128" t="s">
        <v>452</v>
      </c>
      <c r="D42" s="128" t="s">
        <v>343</v>
      </c>
      <c r="E42" s="129" t="s">
        <v>6</v>
      </c>
      <c r="F42" s="129" t="s">
        <v>21</v>
      </c>
      <c r="G42" s="130">
        <v>449</v>
      </c>
      <c r="H42" s="130">
        <v>449</v>
      </c>
      <c r="I42" s="116" t="s">
        <v>220</v>
      </c>
    </row>
    <row r="43" spans="1:9" x14ac:dyDescent="0.25">
      <c r="A43" s="225">
        <v>218</v>
      </c>
      <c r="B43" s="144" t="s">
        <v>24</v>
      </c>
      <c r="C43" s="138" t="s">
        <v>453</v>
      </c>
      <c r="D43" s="138" t="s">
        <v>343</v>
      </c>
      <c r="E43" s="139" t="s">
        <v>6</v>
      </c>
      <c r="F43" s="140" t="s">
        <v>394</v>
      </c>
      <c r="G43" s="141">
        <v>281</v>
      </c>
      <c r="H43" s="142">
        <v>154</v>
      </c>
      <c r="I43" s="143" t="s">
        <v>220</v>
      </c>
    </row>
    <row r="44" spans="1:9" x14ac:dyDescent="0.25">
      <c r="A44" s="226">
        <v>130</v>
      </c>
      <c r="B44" s="107" t="s">
        <v>24</v>
      </c>
      <c r="C44" s="136" t="s">
        <v>454</v>
      </c>
      <c r="D44" s="136" t="s">
        <v>344</v>
      </c>
      <c r="E44" s="107" t="s">
        <v>10</v>
      </c>
      <c r="F44" s="113" t="s">
        <v>21</v>
      </c>
      <c r="G44" s="114">
        <v>447</v>
      </c>
      <c r="H44" s="114">
        <v>447</v>
      </c>
      <c r="I44" s="115" t="s">
        <v>220</v>
      </c>
    </row>
    <row r="45" spans="1:9" x14ac:dyDescent="0.25">
      <c r="A45" s="227">
        <v>196</v>
      </c>
      <c r="B45" s="106" t="s">
        <v>24</v>
      </c>
      <c r="C45" s="133" t="s">
        <v>455</v>
      </c>
      <c r="D45" s="131" t="s">
        <v>345</v>
      </c>
      <c r="E45" s="132" t="s">
        <v>10</v>
      </c>
      <c r="F45" s="132" t="s">
        <v>20</v>
      </c>
      <c r="G45" s="127">
        <v>330</v>
      </c>
      <c r="H45" s="127">
        <v>151</v>
      </c>
      <c r="I45" s="112" t="s">
        <v>220</v>
      </c>
    </row>
    <row r="46" spans="1:9" x14ac:dyDescent="0.25">
      <c r="A46" s="226">
        <v>3070</v>
      </c>
      <c r="B46" s="107" t="s">
        <v>24</v>
      </c>
      <c r="C46" s="101" t="s">
        <v>33</v>
      </c>
      <c r="D46" s="128" t="s">
        <v>346</v>
      </c>
      <c r="E46" s="129" t="s">
        <v>6</v>
      </c>
      <c r="F46" s="129" t="s">
        <v>18</v>
      </c>
      <c r="G46" s="130">
        <v>505</v>
      </c>
      <c r="H46" s="130">
        <v>432</v>
      </c>
      <c r="I46" s="115" t="s">
        <v>220</v>
      </c>
    </row>
    <row r="47" spans="1:9" x14ac:dyDescent="0.25">
      <c r="A47" s="227">
        <v>234</v>
      </c>
      <c r="B47" s="106" t="s">
        <v>24</v>
      </c>
      <c r="C47" s="109" t="s">
        <v>47</v>
      </c>
      <c r="D47" s="109" t="s">
        <v>347</v>
      </c>
      <c r="E47" s="106" t="s">
        <v>13</v>
      </c>
      <c r="F47" s="110" t="s">
        <v>348</v>
      </c>
      <c r="G47" s="111">
        <v>656</v>
      </c>
      <c r="H47" s="111">
        <v>559</v>
      </c>
      <c r="I47" s="112" t="s">
        <v>220</v>
      </c>
    </row>
    <row r="48" spans="1:9" x14ac:dyDescent="0.25">
      <c r="A48" s="226">
        <v>349</v>
      </c>
      <c r="B48" s="107" t="s">
        <v>5</v>
      </c>
      <c r="C48" s="136" t="s">
        <v>193</v>
      </c>
      <c r="D48" s="136" t="s">
        <v>255</v>
      </c>
      <c r="E48" s="107" t="s">
        <v>9</v>
      </c>
      <c r="F48" s="113" t="s">
        <v>16</v>
      </c>
      <c r="G48" s="114">
        <v>518</v>
      </c>
      <c r="H48" s="114">
        <v>518</v>
      </c>
      <c r="I48" s="115" t="s">
        <v>220</v>
      </c>
    </row>
    <row r="49" spans="1:9" x14ac:dyDescent="0.25">
      <c r="A49" s="225">
        <v>231</v>
      </c>
      <c r="B49" s="144" t="s">
        <v>5</v>
      </c>
      <c r="C49" s="137" t="s">
        <v>138</v>
      </c>
      <c r="D49" s="137" t="s">
        <v>256</v>
      </c>
      <c r="E49" s="144" t="s">
        <v>6</v>
      </c>
      <c r="F49" s="145" t="s">
        <v>16</v>
      </c>
      <c r="G49" s="146">
        <v>253</v>
      </c>
      <c r="H49" s="146">
        <v>253</v>
      </c>
      <c r="I49" s="143" t="s">
        <v>220</v>
      </c>
    </row>
    <row r="50" spans="1:9" x14ac:dyDescent="0.25">
      <c r="A50" s="226">
        <v>146</v>
      </c>
      <c r="B50" s="107" t="s">
        <v>24</v>
      </c>
      <c r="C50" s="136" t="s">
        <v>456</v>
      </c>
      <c r="D50" s="136" t="s">
        <v>350</v>
      </c>
      <c r="E50" s="107" t="s">
        <v>8</v>
      </c>
      <c r="F50" s="113" t="s">
        <v>36</v>
      </c>
      <c r="G50" s="114">
        <v>348</v>
      </c>
      <c r="H50" s="114">
        <v>52</v>
      </c>
      <c r="I50" s="115" t="s">
        <v>220</v>
      </c>
    </row>
    <row r="51" spans="1:9" x14ac:dyDescent="0.25">
      <c r="A51" s="225">
        <v>1206</v>
      </c>
      <c r="B51" s="144" t="s">
        <v>24</v>
      </c>
      <c r="C51" s="137" t="s">
        <v>457</v>
      </c>
      <c r="D51" s="137" t="s">
        <v>349</v>
      </c>
      <c r="E51" s="144" t="s">
        <v>9</v>
      </c>
      <c r="F51" s="145" t="s">
        <v>32</v>
      </c>
      <c r="G51" s="146">
        <v>345</v>
      </c>
      <c r="H51" s="146">
        <v>345</v>
      </c>
      <c r="I51" s="143" t="s">
        <v>220</v>
      </c>
    </row>
    <row r="52" spans="1:9" x14ac:dyDescent="0.25">
      <c r="A52" s="228">
        <v>1125</v>
      </c>
      <c r="B52" s="149" t="s">
        <v>24</v>
      </c>
      <c r="C52" s="128" t="s">
        <v>417</v>
      </c>
      <c r="D52" s="128" t="s">
        <v>351</v>
      </c>
      <c r="E52" s="129" t="s">
        <v>7</v>
      </c>
      <c r="F52" s="129" t="s">
        <v>21</v>
      </c>
      <c r="G52" s="130">
        <v>145</v>
      </c>
      <c r="H52" s="130">
        <v>145</v>
      </c>
      <c r="I52" s="116" t="s">
        <v>220</v>
      </c>
    </row>
    <row r="53" spans="1:9" x14ac:dyDescent="0.25">
      <c r="A53" s="225">
        <v>195</v>
      </c>
      <c r="B53" s="144" t="s">
        <v>24</v>
      </c>
      <c r="C53" s="138" t="s">
        <v>418</v>
      </c>
      <c r="D53" s="138" t="s">
        <v>352</v>
      </c>
      <c r="E53" s="139" t="s">
        <v>13</v>
      </c>
      <c r="F53" s="140" t="s">
        <v>21</v>
      </c>
      <c r="G53" s="141">
        <v>734</v>
      </c>
      <c r="H53" s="142">
        <v>734</v>
      </c>
      <c r="I53" s="143" t="s">
        <v>220</v>
      </c>
    </row>
    <row r="54" spans="1:9" x14ac:dyDescent="0.25">
      <c r="A54" s="226">
        <v>138</v>
      </c>
      <c r="B54" s="107" t="s">
        <v>24</v>
      </c>
      <c r="C54" s="136" t="s">
        <v>35</v>
      </c>
      <c r="D54" s="136" t="s">
        <v>353</v>
      </c>
      <c r="E54" s="107" t="s">
        <v>13</v>
      </c>
      <c r="F54" s="113" t="s">
        <v>21</v>
      </c>
      <c r="G54" s="114">
        <v>229</v>
      </c>
      <c r="H54" s="114">
        <v>229</v>
      </c>
      <c r="I54" s="115" t="s">
        <v>221</v>
      </c>
    </row>
    <row r="55" spans="1:9" x14ac:dyDescent="0.25">
      <c r="A55" s="227">
        <v>232</v>
      </c>
      <c r="B55" s="106" t="s">
        <v>5</v>
      </c>
      <c r="C55" s="133" t="s">
        <v>140</v>
      </c>
      <c r="D55" s="131" t="s">
        <v>257</v>
      </c>
      <c r="E55" s="132" t="s">
        <v>11</v>
      </c>
      <c r="F55" s="132" t="s">
        <v>19</v>
      </c>
      <c r="G55" s="127">
        <v>477</v>
      </c>
      <c r="H55" s="127">
        <v>477</v>
      </c>
      <c r="I55" s="112" t="s">
        <v>220</v>
      </c>
    </row>
    <row r="56" spans="1:9" x14ac:dyDescent="0.25">
      <c r="A56" s="226">
        <v>159</v>
      </c>
      <c r="B56" s="107" t="s">
        <v>24</v>
      </c>
      <c r="C56" s="101" t="s">
        <v>37</v>
      </c>
      <c r="D56" s="128" t="s">
        <v>38</v>
      </c>
      <c r="E56" s="129" t="s">
        <v>10</v>
      </c>
      <c r="F56" s="129" t="s">
        <v>16</v>
      </c>
      <c r="G56" s="130">
        <v>350</v>
      </c>
      <c r="H56" s="130">
        <v>350</v>
      </c>
      <c r="I56" s="115" t="s">
        <v>220</v>
      </c>
    </row>
    <row r="57" spans="1:9" x14ac:dyDescent="0.25">
      <c r="A57" s="227">
        <v>1113</v>
      </c>
      <c r="B57" s="106" t="s">
        <v>24</v>
      </c>
      <c r="C57" s="109" t="s">
        <v>207</v>
      </c>
      <c r="D57" s="109" t="s">
        <v>354</v>
      </c>
      <c r="E57" s="106" t="s">
        <v>13</v>
      </c>
      <c r="F57" s="110" t="s">
        <v>17</v>
      </c>
      <c r="G57" s="111">
        <v>702</v>
      </c>
      <c r="H57" s="111">
        <v>590</v>
      </c>
      <c r="I57" s="112" t="s">
        <v>220</v>
      </c>
    </row>
    <row r="58" spans="1:9" x14ac:dyDescent="0.25">
      <c r="A58" s="226">
        <v>269</v>
      </c>
      <c r="B58" s="107" t="s">
        <v>24</v>
      </c>
      <c r="C58" s="136" t="s">
        <v>458</v>
      </c>
      <c r="D58" s="136" t="s">
        <v>355</v>
      </c>
      <c r="E58" s="107" t="s">
        <v>10</v>
      </c>
      <c r="F58" s="113" t="s">
        <v>16</v>
      </c>
      <c r="G58" s="114">
        <v>438</v>
      </c>
      <c r="H58" s="114">
        <v>438</v>
      </c>
      <c r="I58" s="115" t="s">
        <v>220</v>
      </c>
    </row>
    <row r="59" spans="1:9" x14ac:dyDescent="0.25">
      <c r="A59" s="225">
        <v>361</v>
      </c>
      <c r="B59" s="144" t="s">
        <v>24</v>
      </c>
      <c r="C59" s="137" t="s">
        <v>459</v>
      </c>
      <c r="D59" s="137" t="s">
        <v>356</v>
      </c>
      <c r="E59" s="144" t="s">
        <v>6</v>
      </c>
      <c r="F59" s="145" t="s">
        <v>21</v>
      </c>
      <c r="G59" s="146">
        <v>388</v>
      </c>
      <c r="H59" s="146">
        <v>388</v>
      </c>
      <c r="I59" s="143" t="s">
        <v>220</v>
      </c>
    </row>
    <row r="60" spans="1:9" x14ac:dyDescent="0.25">
      <c r="A60" s="228">
        <v>362</v>
      </c>
      <c r="B60" s="149" t="s">
        <v>24</v>
      </c>
      <c r="C60" s="148" t="s">
        <v>460</v>
      </c>
      <c r="D60" s="148" t="s">
        <v>356</v>
      </c>
      <c r="E60" s="149" t="s">
        <v>6</v>
      </c>
      <c r="F60" s="150" t="s">
        <v>20</v>
      </c>
      <c r="G60" s="151">
        <v>230</v>
      </c>
      <c r="H60" s="151">
        <v>109</v>
      </c>
      <c r="I60" s="116" t="s">
        <v>220</v>
      </c>
    </row>
    <row r="61" spans="1:9" x14ac:dyDescent="0.25">
      <c r="A61" s="225">
        <v>363</v>
      </c>
      <c r="B61" s="144" t="s">
        <v>24</v>
      </c>
      <c r="C61" s="137" t="s">
        <v>461</v>
      </c>
      <c r="D61" s="137" t="s">
        <v>357</v>
      </c>
      <c r="E61" s="144" t="s">
        <v>7</v>
      </c>
      <c r="F61" s="145" t="s">
        <v>21</v>
      </c>
      <c r="G61" s="146">
        <v>387</v>
      </c>
      <c r="H61" s="146">
        <v>387</v>
      </c>
      <c r="I61" s="143" t="s">
        <v>220</v>
      </c>
    </row>
    <row r="62" spans="1:9" x14ac:dyDescent="0.25">
      <c r="A62" s="228">
        <v>364</v>
      </c>
      <c r="B62" s="149" t="s">
        <v>24</v>
      </c>
      <c r="C62" s="128" t="s">
        <v>462</v>
      </c>
      <c r="D62" s="128" t="s">
        <v>357</v>
      </c>
      <c r="E62" s="129" t="s">
        <v>7</v>
      </c>
      <c r="F62" s="129" t="s">
        <v>20</v>
      </c>
      <c r="G62" s="130">
        <v>330</v>
      </c>
      <c r="H62" s="130">
        <v>142</v>
      </c>
      <c r="I62" s="116" t="s">
        <v>220</v>
      </c>
    </row>
    <row r="63" spans="1:9" x14ac:dyDescent="0.25">
      <c r="A63" s="225">
        <v>268</v>
      </c>
      <c r="B63" s="144" t="s">
        <v>24</v>
      </c>
      <c r="C63" s="138" t="s">
        <v>463</v>
      </c>
      <c r="D63" s="138" t="s">
        <v>358</v>
      </c>
      <c r="E63" s="139" t="s">
        <v>9</v>
      </c>
      <c r="F63" s="140" t="s">
        <v>30</v>
      </c>
      <c r="G63" s="141">
        <v>145</v>
      </c>
      <c r="H63" s="142">
        <v>91</v>
      </c>
      <c r="I63" s="143" t="s">
        <v>220</v>
      </c>
    </row>
    <row r="64" spans="1:9" x14ac:dyDescent="0.25">
      <c r="A64" s="226">
        <v>113</v>
      </c>
      <c r="B64" s="107" t="s">
        <v>24</v>
      </c>
      <c r="C64" s="136" t="s">
        <v>464</v>
      </c>
      <c r="D64" s="136" t="s">
        <v>359</v>
      </c>
      <c r="E64" s="107" t="s">
        <v>13</v>
      </c>
      <c r="F64" s="113" t="s">
        <v>16</v>
      </c>
      <c r="G64" s="114">
        <v>553</v>
      </c>
      <c r="H64" s="114">
        <v>553</v>
      </c>
      <c r="I64" s="115" t="s">
        <v>220</v>
      </c>
    </row>
    <row r="65" spans="1:9" x14ac:dyDescent="0.25">
      <c r="A65" s="227">
        <v>365</v>
      </c>
      <c r="B65" s="106" t="s">
        <v>24</v>
      </c>
      <c r="C65" s="133" t="s">
        <v>465</v>
      </c>
      <c r="D65" s="131" t="s">
        <v>360</v>
      </c>
      <c r="E65" s="132" t="s">
        <v>10</v>
      </c>
      <c r="F65" s="132" t="s">
        <v>21</v>
      </c>
      <c r="G65" s="127">
        <v>305</v>
      </c>
      <c r="H65" s="127">
        <v>305</v>
      </c>
      <c r="I65" s="112" t="s">
        <v>220</v>
      </c>
    </row>
    <row r="66" spans="1:9" x14ac:dyDescent="0.25">
      <c r="A66" s="226">
        <v>366</v>
      </c>
      <c r="B66" s="107" t="s">
        <v>24</v>
      </c>
      <c r="C66" s="101" t="s">
        <v>466</v>
      </c>
      <c r="D66" s="128" t="s">
        <v>360</v>
      </c>
      <c r="E66" s="129" t="s">
        <v>10</v>
      </c>
      <c r="F66" s="129" t="s">
        <v>20</v>
      </c>
      <c r="G66" s="130">
        <v>199</v>
      </c>
      <c r="H66" s="130">
        <v>89</v>
      </c>
      <c r="I66" s="115" t="s">
        <v>220</v>
      </c>
    </row>
    <row r="67" spans="1:9" x14ac:dyDescent="0.25">
      <c r="A67" s="227">
        <v>238</v>
      </c>
      <c r="B67" s="106" t="s">
        <v>5</v>
      </c>
      <c r="C67" s="39" t="s">
        <v>141</v>
      </c>
      <c r="D67" s="126" t="s">
        <v>258</v>
      </c>
      <c r="E67" s="40" t="s">
        <v>13</v>
      </c>
      <c r="F67" s="40" t="s">
        <v>16</v>
      </c>
      <c r="G67" s="41">
        <v>301</v>
      </c>
      <c r="H67" s="41">
        <v>301</v>
      </c>
      <c r="I67" s="112" t="s">
        <v>220</v>
      </c>
    </row>
    <row r="68" spans="1:9" x14ac:dyDescent="0.25">
      <c r="A68" s="226">
        <v>239</v>
      </c>
      <c r="B68" s="107" t="s">
        <v>5</v>
      </c>
      <c r="C68" s="134" t="s">
        <v>142</v>
      </c>
      <c r="D68" s="135" t="s">
        <v>259</v>
      </c>
      <c r="E68" s="129" t="s">
        <v>12</v>
      </c>
      <c r="F68" s="129" t="s">
        <v>16</v>
      </c>
      <c r="G68" s="130">
        <v>253</v>
      </c>
      <c r="H68" s="130">
        <v>253</v>
      </c>
      <c r="I68" s="115" t="s">
        <v>220</v>
      </c>
    </row>
    <row r="69" spans="1:9" x14ac:dyDescent="0.25">
      <c r="A69" s="227">
        <v>227</v>
      </c>
      <c r="B69" s="106" t="s">
        <v>5</v>
      </c>
      <c r="C69" s="133" t="s">
        <v>143</v>
      </c>
      <c r="D69" s="131" t="s">
        <v>260</v>
      </c>
      <c r="E69" s="132" t="s">
        <v>8</v>
      </c>
      <c r="F69" s="132" t="s">
        <v>16</v>
      </c>
      <c r="G69" s="127">
        <v>420</v>
      </c>
      <c r="H69" s="127">
        <v>420</v>
      </c>
      <c r="I69" s="112" t="s">
        <v>220</v>
      </c>
    </row>
    <row r="70" spans="1:9" x14ac:dyDescent="0.25">
      <c r="A70" s="228">
        <v>245</v>
      </c>
      <c r="B70" s="149" t="s">
        <v>24</v>
      </c>
      <c r="C70" s="148" t="s">
        <v>421</v>
      </c>
      <c r="D70" s="148" t="s">
        <v>361</v>
      </c>
      <c r="E70" s="149" t="s">
        <v>10</v>
      </c>
      <c r="F70" s="150" t="s">
        <v>39</v>
      </c>
      <c r="G70" s="151">
        <v>97</v>
      </c>
      <c r="H70" s="151">
        <v>97</v>
      </c>
      <c r="I70" s="116" t="s">
        <v>220</v>
      </c>
    </row>
    <row r="71" spans="1:9" x14ac:dyDescent="0.25">
      <c r="A71" s="225">
        <v>258</v>
      </c>
      <c r="B71" s="144" t="s">
        <v>5</v>
      </c>
      <c r="C71" s="137" t="s">
        <v>144</v>
      </c>
      <c r="D71" s="137" t="s">
        <v>261</v>
      </c>
      <c r="E71" s="144" t="s">
        <v>11</v>
      </c>
      <c r="F71" s="145" t="s">
        <v>19</v>
      </c>
      <c r="G71" s="146">
        <v>312</v>
      </c>
      <c r="H71" s="146">
        <v>312</v>
      </c>
      <c r="I71" s="143" t="s">
        <v>220</v>
      </c>
    </row>
    <row r="72" spans="1:9" x14ac:dyDescent="0.25">
      <c r="A72" s="228">
        <v>249</v>
      </c>
      <c r="B72" s="149" t="s">
        <v>5</v>
      </c>
      <c r="C72" s="128" t="s">
        <v>145</v>
      </c>
      <c r="D72" s="128" t="s">
        <v>262</v>
      </c>
      <c r="E72" s="129" t="s">
        <v>13</v>
      </c>
      <c r="F72" s="129" t="s">
        <v>16</v>
      </c>
      <c r="G72" s="130">
        <v>445</v>
      </c>
      <c r="H72" s="130">
        <v>445</v>
      </c>
      <c r="I72" s="116" t="s">
        <v>220</v>
      </c>
    </row>
    <row r="73" spans="1:9" x14ac:dyDescent="0.25">
      <c r="A73" s="225">
        <v>131</v>
      </c>
      <c r="B73" s="144" t="s">
        <v>24</v>
      </c>
      <c r="C73" s="138" t="s">
        <v>467</v>
      </c>
      <c r="D73" s="138" t="s">
        <v>362</v>
      </c>
      <c r="E73" s="139" t="s">
        <v>9</v>
      </c>
      <c r="F73" s="140" t="s">
        <v>16</v>
      </c>
      <c r="G73" s="141">
        <v>321</v>
      </c>
      <c r="H73" s="142">
        <v>321</v>
      </c>
      <c r="I73" s="143" t="s">
        <v>220</v>
      </c>
    </row>
    <row r="74" spans="1:9" x14ac:dyDescent="0.25">
      <c r="A74" s="226">
        <v>114</v>
      </c>
      <c r="B74" s="107" t="s">
        <v>24</v>
      </c>
      <c r="C74" s="136" t="s">
        <v>468</v>
      </c>
      <c r="D74" s="136" t="s">
        <v>363</v>
      </c>
      <c r="E74" s="107" t="s">
        <v>10</v>
      </c>
      <c r="F74" s="113" t="s">
        <v>17</v>
      </c>
      <c r="G74" s="114">
        <v>561</v>
      </c>
      <c r="H74" s="114">
        <v>462</v>
      </c>
      <c r="I74" s="115" t="s">
        <v>220</v>
      </c>
    </row>
    <row r="75" spans="1:9" x14ac:dyDescent="0.25">
      <c r="A75" s="227">
        <v>251</v>
      </c>
      <c r="B75" s="106" t="s">
        <v>5</v>
      </c>
      <c r="C75" s="133" t="s">
        <v>146</v>
      </c>
      <c r="D75" s="131" t="s">
        <v>263</v>
      </c>
      <c r="E75" s="132" t="s">
        <v>6</v>
      </c>
      <c r="F75" s="132" t="s">
        <v>16</v>
      </c>
      <c r="G75" s="127">
        <v>299</v>
      </c>
      <c r="H75" s="127">
        <v>299</v>
      </c>
      <c r="I75" s="112" t="s">
        <v>220</v>
      </c>
    </row>
    <row r="76" spans="1:9" x14ac:dyDescent="0.25">
      <c r="A76" s="226">
        <v>252</v>
      </c>
      <c r="B76" s="107" t="s">
        <v>5</v>
      </c>
      <c r="C76" s="101" t="s">
        <v>147</v>
      </c>
      <c r="D76" s="128" t="s">
        <v>264</v>
      </c>
      <c r="E76" s="129" t="s">
        <v>12</v>
      </c>
      <c r="F76" s="129" t="s">
        <v>16</v>
      </c>
      <c r="G76" s="130">
        <v>329</v>
      </c>
      <c r="H76" s="130">
        <v>329</v>
      </c>
      <c r="I76" s="115" t="s">
        <v>220</v>
      </c>
    </row>
    <row r="77" spans="1:9" x14ac:dyDescent="0.25">
      <c r="A77" s="227">
        <v>134</v>
      </c>
      <c r="B77" s="106" t="s">
        <v>24</v>
      </c>
      <c r="C77" s="109" t="s">
        <v>469</v>
      </c>
      <c r="D77" s="109" t="s">
        <v>365</v>
      </c>
      <c r="E77" s="106" t="s">
        <v>9</v>
      </c>
      <c r="F77" s="110" t="s">
        <v>17</v>
      </c>
      <c r="G77" s="111">
        <v>300</v>
      </c>
      <c r="H77" s="111">
        <v>250</v>
      </c>
      <c r="I77" s="112" t="s">
        <v>220</v>
      </c>
    </row>
    <row r="78" spans="1:9" x14ac:dyDescent="0.25">
      <c r="A78" s="226">
        <v>200</v>
      </c>
      <c r="B78" s="107" t="s">
        <v>24</v>
      </c>
      <c r="C78" s="136" t="s">
        <v>470</v>
      </c>
      <c r="D78" s="136" t="s">
        <v>366</v>
      </c>
      <c r="E78" s="107" t="s">
        <v>13</v>
      </c>
      <c r="F78" s="113" t="s">
        <v>21</v>
      </c>
      <c r="G78" s="114">
        <v>376</v>
      </c>
      <c r="H78" s="114">
        <v>376</v>
      </c>
      <c r="I78" s="115" t="s">
        <v>220</v>
      </c>
    </row>
    <row r="79" spans="1:9" x14ac:dyDescent="0.25">
      <c r="A79" s="225">
        <v>3064</v>
      </c>
      <c r="B79" s="144" t="s">
        <v>24</v>
      </c>
      <c r="C79" s="137" t="s">
        <v>40</v>
      </c>
      <c r="D79" s="137" t="s">
        <v>367</v>
      </c>
      <c r="E79" s="144" t="s">
        <v>10</v>
      </c>
      <c r="F79" s="145" t="s">
        <v>17</v>
      </c>
      <c r="G79" s="146">
        <v>414</v>
      </c>
      <c r="H79" s="146">
        <v>362</v>
      </c>
      <c r="I79" s="143" t="s">
        <v>220</v>
      </c>
    </row>
    <row r="80" spans="1:9" x14ac:dyDescent="0.25">
      <c r="A80" s="228">
        <v>339</v>
      </c>
      <c r="B80" s="149" t="s">
        <v>5</v>
      </c>
      <c r="C80" s="148" t="s">
        <v>148</v>
      </c>
      <c r="D80" s="148" t="s">
        <v>265</v>
      </c>
      <c r="E80" s="149" t="s">
        <v>7</v>
      </c>
      <c r="F80" s="150" t="s">
        <v>16</v>
      </c>
      <c r="G80" s="151">
        <v>495</v>
      </c>
      <c r="H80" s="151">
        <v>495</v>
      </c>
      <c r="I80" s="116" t="s">
        <v>220</v>
      </c>
    </row>
    <row r="81" spans="1:9" x14ac:dyDescent="0.25">
      <c r="A81" s="225">
        <v>254</v>
      </c>
      <c r="B81" s="144" t="s">
        <v>5</v>
      </c>
      <c r="C81" s="137" t="s">
        <v>149</v>
      </c>
      <c r="D81" s="137" t="s">
        <v>266</v>
      </c>
      <c r="E81" s="144" t="s">
        <v>11</v>
      </c>
      <c r="F81" s="145" t="s">
        <v>19</v>
      </c>
      <c r="G81" s="146">
        <v>722</v>
      </c>
      <c r="H81" s="146">
        <v>722</v>
      </c>
      <c r="I81" s="143" t="s">
        <v>220</v>
      </c>
    </row>
    <row r="82" spans="1:9" x14ac:dyDescent="0.25">
      <c r="A82" s="228">
        <v>257</v>
      </c>
      <c r="B82" s="149" t="s">
        <v>5</v>
      </c>
      <c r="C82" s="128" t="s">
        <v>150</v>
      </c>
      <c r="D82" s="128" t="s">
        <v>267</v>
      </c>
      <c r="E82" s="129" t="s">
        <v>13</v>
      </c>
      <c r="F82" s="129" t="s">
        <v>16</v>
      </c>
      <c r="G82" s="130">
        <v>309</v>
      </c>
      <c r="H82" s="130">
        <v>309</v>
      </c>
      <c r="I82" s="116" t="s">
        <v>220</v>
      </c>
    </row>
    <row r="83" spans="1:9" x14ac:dyDescent="0.25">
      <c r="A83" s="225">
        <v>272</v>
      </c>
      <c r="B83" s="144" t="s">
        <v>5</v>
      </c>
      <c r="C83" s="138" t="s">
        <v>151</v>
      </c>
      <c r="D83" s="138" t="s">
        <v>268</v>
      </c>
      <c r="E83" s="139" t="s">
        <v>11</v>
      </c>
      <c r="F83" s="140" t="s">
        <v>19</v>
      </c>
      <c r="G83" s="141">
        <v>397</v>
      </c>
      <c r="H83" s="142">
        <v>397</v>
      </c>
      <c r="I83" s="143" t="s">
        <v>220</v>
      </c>
    </row>
    <row r="84" spans="1:9" x14ac:dyDescent="0.25">
      <c r="A84" s="226">
        <v>259</v>
      </c>
      <c r="B84" s="107" t="s">
        <v>5</v>
      </c>
      <c r="C84" s="136" t="s">
        <v>152</v>
      </c>
      <c r="D84" s="136" t="s">
        <v>269</v>
      </c>
      <c r="E84" s="107" t="s">
        <v>6</v>
      </c>
      <c r="F84" s="113" t="s">
        <v>16</v>
      </c>
      <c r="G84" s="114">
        <v>372</v>
      </c>
      <c r="H84" s="114">
        <v>372</v>
      </c>
      <c r="I84" s="115" t="s">
        <v>220</v>
      </c>
    </row>
    <row r="85" spans="1:9" x14ac:dyDescent="0.25">
      <c r="A85" s="227">
        <v>344</v>
      </c>
      <c r="B85" s="106" t="s">
        <v>5</v>
      </c>
      <c r="C85" s="133" t="s">
        <v>153</v>
      </c>
      <c r="D85" s="131" t="s">
        <v>270</v>
      </c>
      <c r="E85" s="132" t="s">
        <v>13</v>
      </c>
      <c r="F85" s="132" t="s">
        <v>16</v>
      </c>
      <c r="G85" s="127">
        <v>374</v>
      </c>
      <c r="H85" s="127">
        <v>374</v>
      </c>
      <c r="I85" s="112" t="s">
        <v>220</v>
      </c>
    </row>
    <row r="86" spans="1:9" x14ac:dyDescent="0.25">
      <c r="A86" s="226">
        <v>116</v>
      </c>
      <c r="B86" s="107" t="s">
        <v>24</v>
      </c>
      <c r="C86" s="101" t="s">
        <v>471</v>
      </c>
      <c r="D86" s="128" t="s">
        <v>368</v>
      </c>
      <c r="E86" s="129" t="s">
        <v>13</v>
      </c>
      <c r="F86" s="129" t="s">
        <v>36</v>
      </c>
      <c r="G86" s="130">
        <v>373</v>
      </c>
      <c r="H86" s="130">
        <v>107</v>
      </c>
      <c r="I86" s="115" t="s">
        <v>220</v>
      </c>
    </row>
    <row r="87" spans="1:9" x14ac:dyDescent="0.25">
      <c r="A87" s="227">
        <v>236</v>
      </c>
      <c r="B87" s="106" t="s">
        <v>24</v>
      </c>
      <c r="C87" s="109" t="s">
        <v>472</v>
      </c>
      <c r="D87" s="109" t="s">
        <v>372</v>
      </c>
      <c r="E87" s="106" t="s">
        <v>6</v>
      </c>
      <c r="F87" s="110" t="s">
        <v>22</v>
      </c>
      <c r="G87" s="111">
        <v>277</v>
      </c>
      <c r="H87" s="111">
        <v>277</v>
      </c>
      <c r="I87" s="112" t="s">
        <v>220</v>
      </c>
    </row>
    <row r="88" spans="1:9" x14ac:dyDescent="0.25">
      <c r="A88" s="226">
        <v>209</v>
      </c>
      <c r="B88" s="107" t="s">
        <v>24</v>
      </c>
      <c r="C88" s="136" t="s">
        <v>473</v>
      </c>
      <c r="D88" s="136" t="s">
        <v>369</v>
      </c>
      <c r="E88" s="107" t="s">
        <v>10</v>
      </c>
      <c r="F88" s="113" t="s">
        <v>22</v>
      </c>
      <c r="G88" s="114">
        <v>325</v>
      </c>
      <c r="H88" s="114">
        <v>325</v>
      </c>
      <c r="I88" s="115" t="s">
        <v>220</v>
      </c>
    </row>
    <row r="89" spans="1:9" x14ac:dyDescent="0.25">
      <c r="A89" s="225">
        <v>1122</v>
      </c>
      <c r="B89" s="144" t="s">
        <v>24</v>
      </c>
      <c r="C89" s="137" t="s">
        <v>474</v>
      </c>
      <c r="D89" s="137" t="s">
        <v>368</v>
      </c>
      <c r="E89" s="144" t="s">
        <v>13</v>
      </c>
      <c r="F89" s="145" t="s">
        <v>22</v>
      </c>
      <c r="G89" s="146">
        <v>352</v>
      </c>
      <c r="H89" s="146">
        <v>352</v>
      </c>
      <c r="I89" s="143" t="s">
        <v>220</v>
      </c>
    </row>
    <row r="90" spans="1:9" x14ac:dyDescent="0.25">
      <c r="A90" s="228">
        <v>1129</v>
      </c>
      <c r="B90" s="149" t="s">
        <v>24</v>
      </c>
      <c r="C90" s="148" t="s">
        <v>475</v>
      </c>
      <c r="D90" s="148" t="s">
        <v>370</v>
      </c>
      <c r="E90" s="149" t="s">
        <v>7</v>
      </c>
      <c r="F90" s="150" t="s">
        <v>22</v>
      </c>
      <c r="G90" s="151">
        <v>328</v>
      </c>
      <c r="H90" s="151">
        <v>328</v>
      </c>
      <c r="I90" s="116" t="s">
        <v>220</v>
      </c>
    </row>
    <row r="91" spans="1:9" x14ac:dyDescent="0.25">
      <c r="A91" s="225">
        <v>3071</v>
      </c>
      <c r="B91" s="144" t="s">
        <v>24</v>
      </c>
      <c r="C91" s="137" t="s">
        <v>476</v>
      </c>
      <c r="D91" s="137" t="s">
        <v>368</v>
      </c>
      <c r="E91" s="144" t="s">
        <v>13</v>
      </c>
      <c r="F91" s="145" t="s">
        <v>395</v>
      </c>
      <c r="G91" s="146">
        <v>461</v>
      </c>
      <c r="H91" s="146">
        <v>461</v>
      </c>
      <c r="I91" s="143" t="s">
        <v>220</v>
      </c>
    </row>
    <row r="92" spans="1:9" x14ac:dyDescent="0.25">
      <c r="A92" s="228">
        <v>189</v>
      </c>
      <c r="B92" s="149" t="s">
        <v>24</v>
      </c>
      <c r="C92" s="128" t="s">
        <v>477</v>
      </c>
      <c r="D92" s="128" t="s">
        <v>371</v>
      </c>
      <c r="E92" s="129" t="s">
        <v>6</v>
      </c>
      <c r="F92" s="129" t="s">
        <v>36</v>
      </c>
      <c r="G92" s="130">
        <v>337</v>
      </c>
      <c r="H92" s="130">
        <v>91</v>
      </c>
      <c r="I92" s="116" t="s">
        <v>220</v>
      </c>
    </row>
    <row r="93" spans="1:9" x14ac:dyDescent="0.25">
      <c r="A93" s="225">
        <v>190</v>
      </c>
      <c r="B93" s="144" t="s">
        <v>24</v>
      </c>
      <c r="C93" s="138" t="s">
        <v>478</v>
      </c>
      <c r="D93" s="138" t="s">
        <v>370</v>
      </c>
      <c r="E93" s="139" t="s">
        <v>7</v>
      </c>
      <c r="F93" s="140" t="s">
        <v>395</v>
      </c>
      <c r="G93" s="141">
        <v>418</v>
      </c>
      <c r="H93" s="142">
        <v>418</v>
      </c>
      <c r="I93" s="143" t="s">
        <v>220</v>
      </c>
    </row>
    <row r="94" spans="1:9" x14ac:dyDescent="0.25">
      <c r="A94" s="226">
        <v>132</v>
      </c>
      <c r="B94" s="107" t="s">
        <v>24</v>
      </c>
      <c r="C94" s="136" t="s">
        <v>479</v>
      </c>
      <c r="D94" s="136" t="s">
        <v>371</v>
      </c>
      <c r="E94" s="107" t="s">
        <v>6</v>
      </c>
      <c r="F94" s="113" t="s">
        <v>25</v>
      </c>
      <c r="G94" s="114">
        <v>198</v>
      </c>
      <c r="H94" s="114">
        <v>198</v>
      </c>
      <c r="I94" s="115" t="s">
        <v>220</v>
      </c>
    </row>
    <row r="95" spans="1:9" x14ac:dyDescent="0.25">
      <c r="A95" s="227">
        <v>242</v>
      </c>
      <c r="B95" s="106" t="s">
        <v>24</v>
      </c>
      <c r="C95" s="133" t="s">
        <v>480</v>
      </c>
      <c r="D95" s="131" t="s">
        <v>369</v>
      </c>
      <c r="E95" s="132" t="s">
        <v>10</v>
      </c>
      <c r="F95" s="132" t="s">
        <v>36</v>
      </c>
      <c r="G95" s="127">
        <v>326</v>
      </c>
      <c r="H95" s="127">
        <v>71</v>
      </c>
      <c r="I95" s="112" t="s">
        <v>220</v>
      </c>
    </row>
    <row r="96" spans="1:9" x14ac:dyDescent="0.25">
      <c r="A96" s="226">
        <v>1121</v>
      </c>
      <c r="B96" s="107" t="s">
        <v>24</v>
      </c>
      <c r="C96" s="101" t="s">
        <v>481</v>
      </c>
      <c r="D96" s="128" t="s">
        <v>371</v>
      </c>
      <c r="E96" s="129" t="s">
        <v>6</v>
      </c>
      <c r="F96" s="129" t="s">
        <v>396</v>
      </c>
      <c r="G96" s="130">
        <v>525</v>
      </c>
      <c r="H96" s="130">
        <v>525</v>
      </c>
      <c r="I96" s="115" t="s">
        <v>220</v>
      </c>
    </row>
    <row r="97" spans="1:9" x14ac:dyDescent="0.25">
      <c r="A97" s="227">
        <v>237</v>
      </c>
      <c r="B97" s="106" t="s">
        <v>24</v>
      </c>
      <c r="C97" s="109" t="s">
        <v>482</v>
      </c>
      <c r="D97" s="109" t="s">
        <v>372</v>
      </c>
      <c r="E97" s="106" t="s">
        <v>6</v>
      </c>
      <c r="F97" s="110" t="s">
        <v>395</v>
      </c>
      <c r="G97" s="111">
        <v>365</v>
      </c>
      <c r="H97" s="111">
        <v>365</v>
      </c>
      <c r="I97" s="112" t="s">
        <v>220</v>
      </c>
    </row>
    <row r="98" spans="1:9" x14ac:dyDescent="0.25">
      <c r="A98" s="226">
        <v>214</v>
      </c>
      <c r="B98" s="107" t="s">
        <v>24</v>
      </c>
      <c r="C98" s="136" t="s">
        <v>483</v>
      </c>
      <c r="D98" s="136" t="s">
        <v>369</v>
      </c>
      <c r="E98" s="107" t="s">
        <v>10</v>
      </c>
      <c r="F98" s="113" t="s">
        <v>395</v>
      </c>
      <c r="G98" s="114">
        <v>335</v>
      </c>
      <c r="H98" s="114">
        <v>335</v>
      </c>
      <c r="I98" s="115" t="s">
        <v>220</v>
      </c>
    </row>
    <row r="99" spans="1:9" x14ac:dyDescent="0.25">
      <c r="A99" s="225">
        <v>243</v>
      </c>
      <c r="B99" s="144" t="s">
        <v>24</v>
      </c>
      <c r="C99" s="137" t="s">
        <v>484</v>
      </c>
      <c r="D99" s="137" t="s">
        <v>372</v>
      </c>
      <c r="E99" s="144" t="s">
        <v>6</v>
      </c>
      <c r="F99" s="145" t="s">
        <v>397</v>
      </c>
      <c r="G99" s="146">
        <v>223</v>
      </c>
      <c r="H99" s="146">
        <v>95</v>
      </c>
      <c r="I99" s="143" t="s">
        <v>220</v>
      </c>
    </row>
    <row r="100" spans="1:9" x14ac:dyDescent="0.25">
      <c r="A100" s="228">
        <v>121</v>
      </c>
      <c r="B100" s="149" t="s">
        <v>24</v>
      </c>
      <c r="C100" s="148" t="s">
        <v>485</v>
      </c>
      <c r="D100" s="148" t="s">
        <v>370</v>
      </c>
      <c r="E100" s="149" t="s">
        <v>7</v>
      </c>
      <c r="F100" s="150" t="s">
        <v>36</v>
      </c>
      <c r="G100" s="151">
        <v>346</v>
      </c>
      <c r="H100" s="151">
        <v>99</v>
      </c>
      <c r="I100" s="116" t="s">
        <v>220</v>
      </c>
    </row>
    <row r="101" spans="1:9" x14ac:dyDescent="0.25">
      <c r="A101" s="225">
        <v>261</v>
      </c>
      <c r="B101" s="144" t="s">
        <v>5</v>
      </c>
      <c r="C101" s="137" t="s">
        <v>154</v>
      </c>
      <c r="D101" s="137" t="s">
        <v>271</v>
      </c>
      <c r="E101" s="144" t="s">
        <v>9</v>
      </c>
      <c r="F101" s="145" t="s">
        <v>19</v>
      </c>
      <c r="G101" s="146">
        <v>761</v>
      </c>
      <c r="H101" s="146">
        <v>761</v>
      </c>
      <c r="I101" s="143" t="s">
        <v>220</v>
      </c>
    </row>
    <row r="102" spans="1:9" x14ac:dyDescent="0.25">
      <c r="A102" s="228">
        <v>262</v>
      </c>
      <c r="B102" s="149" t="s">
        <v>5</v>
      </c>
      <c r="C102" s="128" t="s">
        <v>155</v>
      </c>
      <c r="D102" s="128" t="s">
        <v>272</v>
      </c>
      <c r="E102" s="129" t="s">
        <v>10</v>
      </c>
      <c r="F102" s="129" t="s">
        <v>16</v>
      </c>
      <c r="G102" s="130">
        <v>323</v>
      </c>
      <c r="H102" s="130">
        <v>323</v>
      </c>
      <c r="I102" s="116" t="s">
        <v>220</v>
      </c>
    </row>
    <row r="103" spans="1:9" x14ac:dyDescent="0.25">
      <c r="A103" s="225">
        <v>370</v>
      </c>
      <c r="B103" s="144" t="s">
        <v>5</v>
      </c>
      <c r="C103" s="138" t="s">
        <v>156</v>
      </c>
      <c r="D103" s="138" t="s">
        <v>273</v>
      </c>
      <c r="E103" s="139" t="s">
        <v>10</v>
      </c>
      <c r="F103" s="140" t="s">
        <v>16</v>
      </c>
      <c r="G103" s="141">
        <v>284</v>
      </c>
      <c r="H103" s="142">
        <v>284</v>
      </c>
      <c r="I103" s="143" t="s">
        <v>220</v>
      </c>
    </row>
    <row r="104" spans="1:9" x14ac:dyDescent="0.25">
      <c r="A104" s="226">
        <v>264</v>
      </c>
      <c r="B104" s="107" t="s">
        <v>5</v>
      </c>
      <c r="C104" s="136" t="s">
        <v>185</v>
      </c>
      <c r="D104" s="136" t="s">
        <v>274</v>
      </c>
      <c r="E104" s="107" t="s">
        <v>9</v>
      </c>
      <c r="F104" s="113" t="s">
        <v>17</v>
      </c>
      <c r="G104" s="114">
        <v>369</v>
      </c>
      <c r="H104" s="114">
        <v>257</v>
      </c>
      <c r="I104" s="115" t="s">
        <v>220</v>
      </c>
    </row>
    <row r="105" spans="1:9" x14ac:dyDescent="0.25">
      <c r="A105" s="227">
        <v>193</v>
      </c>
      <c r="B105" s="106" t="s">
        <v>24</v>
      </c>
      <c r="C105" s="133" t="s">
        <v>486</v>
      </c>
      <c r="D105" s="131" t="s">
        <v>373</v>
      </c>
      <c r="E105" s="132" t="s">
        <v>9</v>
      </c>
      <c r="F105" s="132" t="s">
        <v>16</v>
      </c>
      <c r="G105" s="127">
        <v>426</v>
      </c>
      <c r="H105" s="127">
        <v>426</v>
      </c>
      <c r="I105" s="112" t="s">
        <v>221</v>
      </c>
    </row>
    <row r="106" spans="1:9" x14ac:dyDescent="0.25">
      <c r="A106" s="226">
        <v>266</v>
      </c>
      <c r="B106" s="107" t="s">
        <v>5</v>
      </c>
      <c r="C106" s="101" t="s">
        <v>487</v>
      </c>
      <c r="D106" s="128" t="s">
        <v>275</v>
      </c>
      <c r="E106" s="129" t="s">
        <v>13</v>
      </c>
      <c r="F106" s="129" t="s">
        <v>18</v>
      </c>
      <c r="G106" s="130">
        <v>553</v>
      </c>
      <c r="H106" s="130">
        <v>479</v>
      </c>
      <c r="I106" s="115" t="s">
        <v>220</v>
      </c>
    </row>
    <row r="107" spans="1:9" x14ac:dyDescent="0.25">
      <c r="A107" s="227">
        <v>228</v>
      </c>
      <c r="B107" s="106" t="s">
        <v>24</v>
      </c>
      <c r="C107" s="39" t="s">
        <v>41</v>
      </c>
      <c r="D107" s="126" t="s">
        <v>375</v>
      </c>
      <c r="E107" s="40" t="s">
        <v>10</v>
      </c>
      <c r="F107" s="40" t="s">
        <v>21</v>
      </c>
      <c r="G107" s="41">
        <v>145</v>
      </c>
      <c r="H107" s="41">
        <v>145</v>
      </c>
      <c r="I107" s="112" t="s">
        <v>220</v>
      </c>
    </row>
    <row r="108" spans="1:9" x14ac:dyDescent="0.25">
      <c r="A108" s="226">
        <v>271</v>
      </c>
      <c r="B108" s="107" t="s">
        <v>5</v>
      </c>
      <c r="C108" s="134" t="s">
        <v>157</v>
      </c>
      <c r="D108" s="135" t="s">
        <v>276</v>
      </c>
      <c r="E108" s="129" t="s">
        <v>7</v>
      </c>
      <c r="F108" s="129" t="s">
        <v>16</v>
      </c>
      <c r="G108" s="130">
        <v>373</v>
      </c>
      <c r="H108" s="130">
        <v>373</v>
      </c>
      <c r="I108" s="115" t="s">
        <v>220</v>
      </c>
    </row>
    <row r="109" spans="1:9" x14ac:dyDescent="0.25">
      <c r="A109" s="227">
        <v>308</v>
      </c>
      <c r="B109" s="106" t="s">
        <v>5</v>
      </c>
      <c r="C109" s="133" t="s">
        <v>158</v>
      </c>
      <c r="D109" s="131" t="s">
        <v>277</v>
      </c>
      <c r="E109" s="132" t="s">
        <v>13</v>
      </c>
      <c r="F109" s="132" t="s">
        <v>16</v>
      </c>
      <c r="G109" s="127">
        <v>237</v>
      </c>
      <c r="H109" s="127">
        <v>237</v>
      </c>
      <c r="I109" s="112" t="s">
        <v>220</v>
      </c>
    </row>
    <row r="110" spans="1:9" x14ac:dyDescent="0.25">
      <c r="A110" s="228">
        <v>273</v>
      </c>
      <c r="B110" s="149" t="s">
        <v>5</v>
      </c>
      <c r="C110" s="148" t="s">
        <v>159</v>
      </c>
      <c r="D110" s="148" t="s">
        <v>278</v>
      </c>
      <c r="E110" s="149" t="s">
        <v>11</v>
      </c>
      <c r="F110" s="150" t="s">
        <v>19</v>
      </c>
      <c r="G110" s="151">
        <v>379</v>
      </c>
      <c r="H110" s="151">
        <v>379</v>
      </c>
      <c r="I110" s="116" t="s">
        <v>220</v>
      </c>
    </row>
    <row r="111" spans="1:9" x14ac:dyDescent="0.25">
      <c r="A111" s="225">
        <v>284</v>
      </c>
      <c r="B111" s="144" t="s">
        <v>5</v>
      </c>
      <c r="C111" s="137" t="s">
        <v>160</v>
      </c>
      <c r="D111" s="137" t="s">
        <v>279</v>
      </c>
      <c r="E111" s="144" t="s">
        <v>9</v>
      </c>
      <c r="F111" s="145" t="s">
        <v>16</v>
      </c>
      <c r="G111" s="146">
        <v>398</v>
      </c>
      <c r="H111" s="146">
        <v>398</v>
      </c>
      <c r="I111" s="143" t="s">
        <v>220</v>
      </c>
    </row>
    <row r="112" spans="1:9" x14ac:dyDescent="0.25">
      <c r="A112" s="228">
        <v>135</v>
      </c>
      <c r="B112" s="149" t="s">
        <v>24</v>
      </c>
      <c r="C112" s="128" t="s">
        <v>488</v>
      </c>
      <c r="D112" s="128" t="s">
        <v>377</v>
      </c>
      <c r="E112" s="129" t="s">
        <v>10</v>
      </c>
      <c r="F112" s="129" t="s">
        <v>17</v>
      </c>
      <c r="G112" s="130">
        <v>403</v>
      </c>
      <c r="H112" s="130">
        <v>325</v>
      </c>
      <c r="I112" s="116" t="s">
        <v>221</v>
      </c>
    </row>
    <row r="113" spans="1:9" x14ac:dyDescent="0.25">
      <c r="A113" s="225">
        <v>274</v>
      </c>
      <c r="B113" s="144" t="s">
        <v>5</v>
      </c>
      <c r="C113" s="138" t="s">
        <v>161</v>
      </c>
      <c r="D113" s="138" t="s">
        <v>280</v>
      </c>
      <c r="E113" s="139" t="s">
        <v>7</v>
      </c>
      <c r="F113" s="140" t="s">
        <v>16</v>
      </c>
      <c r="G113" s="141">
        <v>387</v>
      </c>
      <c r="H113" s="142">
        <v>387</v>
      </c>
      <c r="I113" s="143" t="s">
        <v>220</v>
      </c>
    </row>
    <row r="114" spans="1:9" x14ac:dyDescent="0.25">
      <c r="A114" s="226">
        <v>165</v>
      </c>
      <c r="B114" s="107" t="s">
        <v>24</v>
      </c>
      <c r="C114" s="136" t="s">
        <v>378</v>
      </c>
      <c r="D114" s="136" t="s">
        <v>379</v>
      </c>
      <c r="E114" s="107" t="s">
        <v>8</v>
      </c>
      <c r="F114" s="113" t="s">
        <v>16</v>
      </c>
      <c r="G114" s="114">
        <v>552</v>
      </c>
      <c r="H114" s="114">
        <v>552</v>
      </c>
      <c r="I114" s="115" t="s">
        <v>220</v>
      </c>
    </row>
    <row r="115" spans="1:9" x14ac:dyDescent="0.25">
      <c r="A115" s="227">
        <v>280</v>
      </c>
      <c r="B115" s="106" t="s">
        <v>5</v>
      </c>
      <c r="C115" s="133" t="s">
        <v>162</v>
      </c>
      <c r="D115" s="131" t="s">
        <v>281</v>
      </c>
      <c r="E115" s="132" t="s">
        <v>7</v>
      </c>
      <c r="F115" s="132" t="s">
        <v>16</v>
      </c>
      <c r="G115" s="127">
        <v>384</v>
      </c>
      <c r="H115" s="127">
        <v>384</v>
      </c>
      <c r="I115" s="112" t="s">
        <v>220</v>
      </c>
    </row>
    <row r="116" spans="1:9" x14ac:dyDescent="0.25">
      <c r="A116" s="226">
        <v>260</v>
      </c>
      <c r="B116" s="107" t="s">
        <v>24</v>
      </c>
      <c r="C116" s="101" t="s">
        <v>489</v>
      </c>
      <c r="D116" s="128" t="s">
        <v>380</v>
      </c>
      <c r="E116" s="129" t="s">
        <v>7</v>
      </c>
      <c r="F116" s="129" t="s">
        <v>49</v>
      </c>
      <c r="G116" s="130">
        <v>76</v>
      </c>
      <c r="H116" s="130">
        <v>20</v>
      </c>
      <c r="I116" s="115" t="s">
        <v>220</v>
      </c>
    </row>
    <row r="117" spans="1:9" x14ac:dyDescent="0.25">
      <c r="A117" s="227">
        <v>285</v>
      </c>
      <c r="B117" s="106" t="s">
        <v>5</v>
      </c>
      <c r="C117" s="109" t="s">
        <v>163</v>
      </c>
      <c r="D117" s="109" t="s">
        <v>282</v>
      </c>
      <c r="E117" s="106" t="s">
        <v>13</v>
      </c>
      <c r="F117" s="110" t="s">
        <v>16</v>
      </c>
      <c r="G117" s="111">
        <v>405</v>
      </c>
      <c r="H117" s="111">
        <v>405</v>
      </c>
      <c r="I117" s="112" t="s">
        <v>220</v>
      </c>
    </row>
    <row r="118" spans="1:9" x14ac:dyDescent="0.25">
      <c r="A118" s="226">
        <v>3065</v>
      </c>
      <c r="B118" s="107" t="s">
        <v>24</v>
      </c>
      <c r="C118" s="136" t="s">
        <v>42</v>
      </c>
      <c r="D118" s="136" t="s">
        <v>381</v>
      </c>
      <c r="E118" s="107" t="s">
        <v>10</v>
      </c>
      <c r="F118" s="113" t="s">
        <v>16</v>
      </c>
      <c r="G118" s="114">
        <v>563</v>
      </c>
      <c r="H118" s="114">
        <v>563</v>
      </c>
      <c r="I118" s="115" t="s">
        <v>220</v>
      </c>
    </row>
    <row r="119" spans="1:9" x14ac:dyDescent="0.25">
      <c r="A119" s="225">
        <v>287</v>
      </c>
      <c r="B119" s="144" t="s">
        <v>5</v>
      </c>
      <c r="C119" s="137" t="s">
        <v>490</v>
      </c>
      <c r="D119" s="137" t="s">
        <v>283</v>
      </c>
      <c r="E119" s="144" t="s">
        <v>11</v>
      </c>
      <c r="F119" s="145" t="s">
        <v>19</v>
      </c>
      <c r="G119" s="146">
        <v>572</v>
      </c>
      <c r="H119" s="146">
        <v>572</v>
      </c>
      <c r="I119" s="143" t="s">
        <v>220</v>
      </c>
    </row>
    <row r="120" spans="1:9" x14ac:dyDescent="0.25">
      <c r="A120" s="228">
        <v>288</v>
      </c>
      <c r="B120" s="149" t="s">
        <v>5</v>
      </c>
      <c r="C120" s="148" t="s">
        <v>164</v>
      </c>
      <c r="D120" s="148" t="s">
        <v>284</v>
      </c>
      <c r="E120" s="149" t="s">
        <v>6</v>
      </c>
      <c r="F120" s="150" t="s">
        <v>16</v>
      </c>
      <c r="G120" s="151">
        <v>391</v>
      </c>
      <c r="H120" s="151">
        <v>391</v>
      </c>
      <c r="I120" s="116" t="s">
        <v>220</v>
      </c>
    </row>
    <row r="121" spans="1:9" x14ac:dyDescent="0.25">
      <c r="A121" s="225">
        <v>290</v>
      </c>
      <c r="B121" s="144" t="s">
        <v>5</v>
      </c>
      <c r="C121" s="137" t="s">
        <v>197</v>
      </c>
      <c r="D121" s="137" t="s">
        <v>285</v>
      </c>
      <c r="E121" s="144" t="s">
        <v>10</v>
      </c>
      <c r="F121" s="145" t="s">
        <v>16</v>
      </c>
      <c r="G121" s="146">
        <v>197</v>
      </c>
      <c r="H121" s="146">
        <v>197</v>
      </c>
      <c r="I121" s="143" t="s">
        <v>220</v>
      </c>
    </row>
    <row r="122" spans="1:9" x14ac:dyDescent="0.25">
      <c r="A122" s="228">
        <v>291</v>
      </c>
      <c r="B122" s="149" t="s">
        <v>5</v>
      </c>
      <c r="C122" s="128" t="s">
        <v>165</v>
      </c>
      <c r="D122" s="128" t="s">
        <v>286</v>
      </c>
      <c r="E122" s="129" t="s">
        <v>13</v>
      </c>
      <c r="F122" s="129" t="s">
        <v>16</v>
      </c>
      <c r="G122" s="130">
        <v>408</v>
      </c>
      <c r="H122" s="130">
        <v>408</v>
      </c>
      <c r="I122" s="116" t="s">
        <v>220</v>
      </c>
    </row>
    <row r="123" spans="1:9" x14ac:dyDescent="0.25">
      <c r="A123" s="225">
        <v>201</v>
      </c>
      <c r="B123" s="144" t="s">
        <v>5</v>
      </c>
      <c r="C123" s="138" t="s">
        <v>198</v>
      </c>
      <c r="D123" s="138" t="s">
        <v>287</v>
      </c>
      <c r="E123" s="139" t="s">
        <v>8</v>
      </c>
      <c r="F123" s="140" t="s">
        <v>20</v>
      </c>
      <c r="G123" s="141">
        <v>339</v>
      </c>
      <c r="H123" s="142">
        <v>145</v>
      </c>
      <c r="I123" s="143" t="s">
        <v>220</v>
      </c>
    </row>
    <row r="124" spans="1:9" x14ac:dyDescent="0.25">
      <c r="A124" s="226">
        <v>292</v>
      </c>
      <c r="B124" s="107" t="s">
        <v>5</v>
      </c>
      <c r="C124" s="136" t="s">
        <v>199</v>
      </c>
      <c r="D124" s="136" t="s">
        <v>288</v>
      </c>
      <c r="E124" s="107" t="s">
        <v>11</v>
      </c>
      <c r="F124" s="113" t="s">
        <v>109</v>
      </c>
      <c r="G124" s="114">
        <v>335</v>
      </c>
      <c r="H124" s="114">
        <v>335</v>
      </c>
      <c r="I124" s="115" t="s">
        <v>220</v>
      </c>
    </row>
    <row r="125" spans="1:9" x14ac:dyDescent="0.25">
      <c r="A125" s="227">
        <v>294</v>
      </c>
      <c r="B125" s="106" t="s">
        <v>5</v>
      </c>
      <c r="C125" s="133" t="s">
        <v>166</v>
      </c>
      <c r="D125" s="131" t="s">
        <v>210</v>
      </c>
      <c r="E125" s="132" t="s">
        <v>13</v>
      </c>
      <c r="F125" s="132" t="s">
        <v>16</v>
      </c>
      <c r="G125" s="127">
        <v>394</v>
      </c>
      <c r="H125" s="127">
        <v>394</v>
      </c>
      <c r="I125" s="112" t="s">
        <v>220</v>
      </c>
    </row>
    <row r="126" spans="1:9" x14ac:dyDescent="0.25">
      <c r="A126" s="226">
        <v>295</v>
      </c>
      <c r="B126" s="107" t="s">
        <v>5</v>
      </c>
      <c r="C126" s="101" t="s">
        <v>167</v>
      </c>
      <c r="D126" s="128" t="s">
        <v>289</v>
      </c>
      <c r="E126" s="129" t="s">
        <v>7</v>
      </c>
      <c r="F126" s="129" t="s">
        <v>16</v>
      </c>
      <c r="G126" s="130">
        <v>300</v>
      </c>
      <c r="H126" s="130">
        <v>300</v>
      </c>
      <c r="I126" s="115" t="s">
        <v>220</v>
      </c>
    </row>
    <row r="127" spans="1:9" x14ac:dyDescent="0.25">
      <c r="A127" s="227">
        <v>301</v>
      </c>
      <c r="B127" s="106" t="s">
        <v>5</v>
      </c>
      <c r="C127" s="109" t="s">
        <v>206</v>
      </c>
      <c r="D127" s="109" t="s">
        <v>290</v>
      </c>
      <c r="E127" s="106" t="s">
        <v>7</v>
      </c>
      <c r="F127" s="110" t="s">
        <v>22</v>
      </c>
      <c r="G127" s="111">
        <v>231</v>
      </c>
      <c r="H127" s="111">
        <v>231</v>
      </c>
      <c r="I127" s="112" t="s">
        <v>220</v>
      </c>
    </row>
    <row r="128" spans="1:9" x14ac:dyDescent="0.25">
      <c r="A128" s="226">
        <v>161</v>
      </c>
      <c r="B128" s="107" t="s">
        <v>24</v>
      </c>
      <c r="C128" s="136" t="s">
        <v>424</v>
      </c>
      <c r="D128" s="136" t="s">
        <v>374</v>
      </c>
      <c r="E128" s="107" t="s">
        <v>10</v>
      </c>
      <c r="F128" s="113" t="s">
        <v>17</v>
      </c>
      <c r="G128" s="114">
        <v>306</v>
      </c>
      <c r="H128" s="114">
        <v>254</v>
      </c>
      <c r="I128" s="115" t="s">
        <v>220</v>
      </c>
    </row>
    <row r="129" spans="1:9" x14ac:dyDescent="0.25">
      <c r="A129" s="225">
        <v>299</v>
      </c>
      <c r="B129" s="144" t="s">
        <v>5</v>
      </c>
      <c r="C129" s="137" t="s">
        <v>168</v>
      </c>
      <c r="D129" s="137" t="s">
        <v>291</v>
      </c>
      <c r="E129" s="144" t="s">
        <v>6</v>
      </c>
      <c r="F129" s="145" t="s">
        <v>16</v>
      </c>
      <c r="G129" s="146">
        <v>391</v>
      </c>
      <c r="H129" s="146">
        <v>391</v>
      </c>
      <c r="I129" s="143" t="s">
        <v>220</v>
      </c>
    </row>
    <row r="130" spans="1:9" x14ac:dyDescent="0.25">
      <c r="A130" s="228">
        <v>300</v>
      </c>
      <c r="B130" s="149" t="s">
        <v>5</v>
      </c>
      <c r="C130" s="148" t="s">
        <v>169</v>
      </c>
      <c r="D130" s="148" t="s">
        <v>292</v>
      </c>
      <c r="E130" s="149" t="s">
        <v>9</v>
      </c>
      <c r="F130" s="150" t="s">
        <v>16</v>
      </c>
      <c r="G130" s="151">
        <v>534</v>
      </c>
      <c r="H130" s="151">
        <v>534</v>
      </c>
      <c r="I130" s="116" t="s">
        <v>220</v>
      </c>
    </row>
    <row r="131" spans="1:9" x14ac:dyDescent="0.25">
      <c r="A131" s="225">
        <v>316</v>
      </c>
      <c r="B131" s="144" t="s">
        <v>5</v>
      </c>
      <c r="C131" s="137" t="s">
        <v>170</v>
      </c>
      <c r="D131" s="137" t="s">
        <v>293</v>
      </c>
      <c r="E131" s="144" t="s">
        <v>6</v>
      </c>
      <c r="F131" s="145" t="s">
        <v>16</v>
      </c>
      <c r="G131" s="146">
        <v>333</v>
      </c>
      <c r="H131" s="146">
        <v>333</v>
      </c>
      <c r="I131" s="143" t="s">
        <v>220</v>
      </c>
    </row>
    <row r="132" spans="1:9" x14ac:dyDescent="0.25">
      <c r="A132" s="228">
        <v>302</v>
      </c>
      <c r="B132" s="149" t="s">
        <v>5</v>
      </c>
      <c r="C132" s="128" t="s">
        <v>186</v>
      </c>
      <c r="D132" s="128" t="s">
        <v>294</v>
      </c>
      <c r="E132" s="129" t="s">
        <v>9</v>
      </c>
      <c r="F132" s="129" t="s">
        <v>17</v>
      </c>
      <c r="G132" s="130">
        <v>613</v>
      </c>
      <c r="H132" s="130">
        <v>460</v>
      </c>
      <c r="I132" s="116" t="s">
        <v>220</v>
      </c>
    </row>
    <row r="133" spans="1:9" x14ac:dyDescent="0.25">
      <c r="A133" s="225">
        <v>286</v>
      </c>
      <c r="B133" s="144" t="s">
        <v>24</v>
      </c>
      <c r="C133" s="138" t="s">
        <v>382</v>
      </c>
      <c r="D133" s="138" t="s">
        <v>383</v>
      </c>
      <c r="E133" s="139" t="s">
        <v>13</v>
      </c>
      <c r="F133" s="140" t="s">
        <v>26</v>
      </c>
      <c r="G133" s="141">
        <v>441</v>
      </c>
      <c r="H133" s="142">
        <v>441</v>
      </c>
      <c r="I133" s="143" t="s">
        <v>220</v>
      </c>
    </row>
    <row r="134" spans="1:9" x14ac:dyDescent="0.25">
      <c r="A134" s="226">
        <v>173</v>
      </c>
      <c r="B134" s="107" t="s">
        <v>24</v>
      </c>
      <c r="C134" s="136" t="s">
        <v>43</v>
      </c>
      <c r="D134" s="136" t="s">
        <v>384</v>
      </c>
      <c r="E134" s="107" t="s">
        <v>9</v>
      </c>
      <c r="F134" s="113" t="s">
        <v>16</v>
      </c>
      <c r="G134" s="114">
        <v>118</v>
      </c>
      <c r="H134" s="114">
        <v>118</v>
      </c>
      <c r="I134" s="115" t="s">
        <v>221</v>
      </c>
    </row>
    <row r="135" spans="1:9" x14ac:dyDescent="0.25">
      <c r="A135" s="227">
        <v>305</v>
      </c>
      <c r="B135" s="106" t="s">
        <v>5</v>
      </c>
      <c r="C135" s="133" t="s">
        <v>171</v>
      </c>
      <c r="D135" s="131" t="s">
        <v>295</v>
      </c>
      <c r="E135" s="132" t="s">
        <v>12</v>
      </c>
      <c r="F135" s="132" t="s">
        <v>16</v>
      </c>
      <c r="G135" s="127">
        <v>171</v>
      </c>
      <c r="H135" s="127">
        <v>171</v>
      </c>
      <c r="I135" s="112" t="s">
        <v>220</v>
      </c>
    </row>
    <row r="136" spans="1:9" x14ac:dyDescent="0.25">
      <c r="A136" s="226">
        <v>307</v>
      </c>
      <c r="B136" s="107" t="s">
        <v>5</v>
      </c>
      <c r="C136" s="101" t="s">
        <v>172</v>
      </c>
      <c r="D136" s="128" t="s">
        <v>296</v>
      </c>
      <c r="E136" s="129" t="s">
        <v>13</v>
      </c>
      <c r="F136" s="129" t="s">
        <v>16</v>
      </c>
      <c r="G136" s="130">
        <v>315</v>
      </c>
      <c r="H136" s="130">
        <v>315</v>
      </c>
      <c r="I136" s="115" t="s">
        <v>220</v>
      </c>
    </row>
    <row r="137" spans="1:9" x14ac:dyDescent="0.25">
      <c r="A137" s="227">
        <v>409</v>
      </c>
      <c r="B137" s="106" t="s">
        <v>5</v>
      </c>
      <c r="C137" s="109" t="s">
        <v>108</v>
      </c>
      <c r="D137" s="109" t="s">
        <v>297</v>
      </c>
      <c r="E137" s="106" t="s">
        <v>12</v>
      </c>
      <c r="F137" s="110" t="s">
        <v>17</v>
      </c>
      <c r="G137" s="111">
        <v>471</v>
      </c>
      <c r="H137" s="111">
        <v>333</v>
      </c>
      <c r="I137" s="112" t="s">
        <v>220</v>
      </c>
    </row>
    <row r="138" spans="1:9" x14ac:dyDescent="0.25">
      <c r="A138" s="226">
        <v>175</v>
      </c>
      <c r="B138" s="107" t="s">
        <v>5</v>
      </c>
      <c r="C138" s="136" t="s">
        <v>78</v>
      </c>
      <c r="D138" s="136" t="s">
        <v>298</v>
      </c>
      <c r="E138" s="107" t="s">
        <v>7</v>
      </c>
      <c r="F138" s="113" t="s">
        <v>16</v>
      </c>
      <c r="G138" s="114">
        <v>307</v>
      </c>
      <c r="H138" s="114">
        <v>307</v>
      </c>
      <c r="I138" s="115" t="s">
        <v>220</v>
      </c>
    </row>
    <row r="139" spans="1:9" x14ac:dyDescent="0.25">
      <c r="A139" s="225">
        <v>309</v>
      </c>
      <c r="B139" s="144" t="s">
        <v>5</v>
      </c>
      <c r="C139" s="137" t="s">
        <v>173</v>
      </c>
      <c r="D139" s="137" t="s">
        <v>299</v>
      </c>
      <c r="E139" s="144" t="s">
        <v>7</v>
      </c>
      <c r="F139" s="145" t="s">
        <v>16</v>
      </c>
      <c r="G139" s="146">
        <v>341</v>
      </c>
      <c r="H139" s="146">
        <v>341</v>
      </c>
      <c r="I139" s="143" t="s">
        <v>220</v>
      </c>
    </row>
    <row r="140" spans="1:9" x14ac:dyDescent="0.25">
      <c r="A140" s="228">
        <v>197</v>
      </c>
      <c r="B140" s="149" t="s">
        <v>24</v>
      </c>
      <c r="C140" s="148" t="s">
        <v>48</v>
      </c>
      <c r="D140" s="148" t="s">
        <v>386</v>
      </c>
      <c r="E140" s="149" t="s">
        <v>9</v>
      </c>
      <c r="F140" s="150" t="s">
        <v>21</v>
      </c>
      <c r="G140" s="151">
        <v>178</v>
      </c>
      <c r="H140" s="151">
        <v>178</v>
      </c>
      <c r="I140" s="116" t="s">
        <v>220</v>
      </c>
    </row>
    <row r="141" spans="1:9" x14ac:dyDescent="0.25">
      <c r="A141" s="225">
        <v>313</v>
      </c>
      <c r="B141" s="144" t="s">
        <v>5</v>
      </c>
      <c r="C141" s="137" t="s">
        <v>174</v>
      </c>
      <c r="D141" s="137" t="s">
        <v>300</v>
      </c>
      <c r="E141" s="144" t="s">
        <v>9</v>
      </c>
      <c r="F141" s="145" t="s">
        <v>16</v>
      </c>
      <c r="G141" s="146">
        <v>361</v>
      </c>
      <c r="H141" s="146">
        <v>361</v>
      </c>
      <c r="I141" s="143" t="s">
        <v>220</v>
      </c>
    </row>
    <row r="142" spans="1:9" x14ac:dyDescent="0.25">
      <c r="A142" s="228">
        <v>3066</v>
      </c>
      <c r="B142" s="149" t="s">
        <v>24</v>
      </c>
      <c r="C142" s="128" t="s">
        <v>491</v>
      </c>
      <c r="D142" s="128" t="s">
        <v>387</v>
      </c>
      <c r="E142" s="129" t="s">
        <v>10</v>
      </c>
      <c r="F142" s="129" t="s">
        <v>16</v>
      </c>
      <c r="G142" s="130">
        <v>203</v>
      </c>
      <c r="H142" s="130">
        <v>203</v>
      </c>
      <c r="I142" s="116" t="s">
        <v>220</v>
      </c>
    </row>
    <row r="143" spans="1:9" x14ac:dyDescent="0.25">
      <c r="A143" s="225">
        <v>315</v>
      </c>
      <c r="B143" s="144" t="s">
        <v>5</v>
      </c>
      <c r="C143" s="138" t="s">
        <v>175</v>
      </c>
      <c r="D143" s="138" t="s">
        <v>301</v>
      </c>
      <c r="E143" s="139" t="s">
        <v>13</v>
      </c>
      <c r="F143" s="140" t="s">
        <v>16</v>
      </c>
      <c r="G143" s="141">
        <v>276</v>
      </c>
      <c r="H143" s="142">
        <v>276</v>
      </c>
      <c r="I143" s="143" t="s">
        <v>220</v>
      </c>
    </row>
    <row r="144" spans="1:9" x14ac:dyDescent="0.25">
      <c r="A144" s="226">
        <v>322</v>
      </c>
      <c r="B144" s="107" t="s">
        <v>5</v>
      </c>
      <c r="C144" s="136" t="s">
        <v>176</v>
      </c>
      <c r="D144" s="136" t="s">
        <v>302</v>
      </c>
      <c r="E144" s="107" t="s">
        <v>6</v>
      </c>
      <c r="F144" s="113" t="s">
        <v>16</v>
      </c>
      <c r="G144" s="114">
        <v>253</v>
      </c>
      <c r="H144" s="114">
        <v>253</v>
      </c>
      <c r="I144" s="115" t="s">
        <v>220</v>
      </c>
    </row>
    <row r="145" spans="1:9" x14ac:dyDescent="0.25">
      <c r="A145" s="227">
        <v>319</v>
      </c>
      <c r="B145" s="106" t="s">
        <v>5</v>
      </c>
      <c r="C145" s="133" t="s">
        <v>177</v>
      </c>
      <c r="D145" s="131" t="s">
        <v>303</v>
      </c>
      <c r="E145" s="132" t="s">
        <v>13</v>
      </c>
      <c r="F145" s="132" t="s">
        <v>16</v>
      </c>
      <c r="G145" s="127">
        <v>520</v>
      </c>
      <c r="H145" s="127">
        <v>520</v>
      </c>
      <c r="I145" s="112" t="s">
        <v>220</v>
      </c>
    </row>
    <row r="146" spans="1:9" x14ac:dyDescent="0.25">
      <c r="A146" s="226">
        <v>321</v>
      </c>
      <c r="B146" s="107" t="s">
        <v>5</v>
      </c>
      <c r="C146" s="101" t="s">
        <v>178</v>
      </c>
      <c r="D146" s="128" t="s">
        <v>304</v>
      </c>
      <c r="E146" s="129" t="s">
        <v>11</v>
      </c>
      <c r="F146" s="129" t="s">
        <v>19</v>
      </c>
      <c r="G146" s="130">
        <v>435</v>
      </c>
      <c r="H146" s="130">
        <v>435</v>
      </c>
      <c r="I146" s="115" t="s">
        <v>220</v>
      </c>
    </row>
    <row r="147" spans="1:9" x14ac:dyDescent="0.25">
      <c r="A147" s="227">
        <v>324</v>
      </c>
      <c r="B147" s="106" t="s">
        <v>5</v>
      </c>
      <c r="C147" s="39" t="s">
        <v>187</v>
      </c>
      <c r="D147" s="126" t="s">
        <v>305</v>
      </c>
      <c r="E147" s="40" t="s">
        <v>9</v>
      </c>
      <c r="F147" s="40" t="s">
        <v>17</v>
      </c>
      <c r="G147" s="41">
        <v>468</v>
      </c>
      <c r="H147" s="41">
        <v>351</v>
      </c>
      <c r="I147" s="112" t="s">
        <v>220</v>
      </c>
    </row>
    <row r="148" spans="1:9" x14ac:dyDescent="0.25">
      <c r="A148" s="226">
        <v>255</v>
      </c>
      <c r="B148" s="107" t="s">
        <v>24</v>
      </c>
      <c r="C148" s="134" t="s">
        <v>388</v>
      </c>
      <c r="D148" s="135" t="s">
        <v>389</v>
      </c>
      <c r="E148" s="129" t="s">
        <v>10</v>
      </c>
      <c r="F148" s="129" t="s">
        <v>30</v>
      </c>
      <c r="G148" s="130">
        <v>342</v>
      </c>
      <c r="H148" s="130">
        <v>237</v>
      </c>
      <c r="I148" s="115" t="s">
        <v>220</v>
      </c>
    </row>
    <row r="149" spans="1:9" x14ac:dyDescent="0.25">
      <c r="A149" s="227">
        <v>325</v>
      </c>
      <c r="B149" s="106" t="s">
        <v>5</v>
      </c>
      <c r="C149" s="133" t="s">
        <v>179</v>
      </c>
      <c r="D149" s="131" t="s">
        <v>306</v>
      </c>
      <c r="E149" s="132" t="s">
        <v>6</v>
      </c>
      <c r="F149" s="132" t="s">
        <v>16</v>
      </c>
      <c r="G149" s="127">
        <v>409</v>
      </c>
      <c r="H149" s="127">
        <v>409</v>
      </c>
      <c r="I149" s="112" t="s">
        <v>220</v>
      </c>
    </row>
    <row r="150" spans="1:9" x14ac:dyDescent="0.25">
      <c r="A150" s="228">
        <v>326</v>
      </c>
      <c r="B150" s="149" t="s">
        <v>5</v>
      </c>
      <c r="C150" s="148" t="s">
        <v>180</v>
      </c>
      <c r="D150" s="148" t="s">
        <v>307</v>
      </c>
      <c r="E150" s="149" t="s">
        <v>12</v>
      </c>
      <c r="F150" s="150" t="s">
        <v>16</v>
      </c>
      <c r="G150" s="151">
        <v>314</v>
      </c>
      <c r="H150" s="151">
        <v>314</v>
      </c>
      <c r="I150" s="116" t="s">
        <v>220</v>
      </c>
    </row>
    <row r="151" spans="1:9" x14ac:dyDescent="0.25">
      <c r="A151" s="225">
        <v>327</v>
      </c>
      <c r="B151" s="144" t="s">
        <v>5</v>
      </c>
      <c r="C151" s="137" t="s">
        <v>188</v>
      </c>
      <c r="D151" s="137" t="s">
        <v>308</v>
      </c>
      <c r="E151" s="144" t="s">
        <v>9</v>
      </c>
      <c r="F151" s="145" t="s">
        <v>17</v>
      </c>
      <c r="G151" s="146">
        <v>679</v>
      </c>
      <c r="H151" s="146">
        <v>520</v>
      </c>
      <c r="I151" s="143" t="s">
        <v>220</v>
      </c>
    </row>
    <row r="152" spans="1:9" x14ac:dyDescent="0.25">
      <c r="A152" s="228">
        <v>328</v>
      </c>
      <c r="B152" s="149" t="s">
        <v>5</v>
      </c>
      <c r="C152" s="128" t="s">
        <v>181</v>
      </c>
      <c r="D152" s="128" t="s">
        <v>309</v>
      </c>
      <c r="E152" s="129" t="s">
        <v>8</v>
      </c>
      <c r="F152" s="129" t="s">
        <v>16</v>
      </c>
      <c r="G152" s="130">
        <v>542</v>
      </c>
      <c r="H152" s="130">
        <v>542</v>
      </c>
      <c r="I152" s="116" t="s">
        <v>220</v>
      </c>
    </row>
    <row r="153" spans="1:9" x14ac:dyDescent="0.25">
      <c r="A153" s="225">
        <v>329</v>
      </c>
      <c r="B153" s="144" t="s">
        <v>5</v>
      </c>
      <c r="C153" s="138" t="s">
        <v>182</v>
      </c>
      <c r="D153" s="138" t="s">
        <v>310</v>
      </c>
      <c r="E153" s="139" t="s">
        <v>13</v>
      </c>
      <c r="F153" s="140" t="s">
        <v>16</v>
      </c>
      <c r="G153" s="141">
        <v>484</v>
      </c>
      <c r="H153" s="142">
        <v>484</v>
      </c>
      <c r="I153" s="143" t="s">
        <v>220</v>
      </c>
    </row>
    <row r="154" spans="1:9" x14ac:dyDescent="0.25">
      <c r="A154" s="226">
        <v>198</v>
      </c>
      <c r="B154" s="107" t="s">
        <v>24</v>
      </c>
      <c r="C154" s="136" t="s">
        <v>495</v>
      </c>
      <c r="D154" s="136" t="s">
        <v>390</v>
      </c>
      <c r="E154" s="107" t="s">
        <v>7</v>
      </c>
      <c r="F154" s="113" t="s">
        <v>16</v>
      </c>
      <c r="G154" s="114">
        <v>385</v>
      </c>
      <c r="H154" s="114">
        <v>385</v>
      </c>
      <c r="I154" s="115" t="s">
        <v>220</v>
      </c>
    </row>
    <row r="155" spans="1:9" x14ac:dyDescent="0.25">
      <c r="A155" s="227">
        <v>270</v>
      </c>
      <c r="B155" s="106" t="s">
        <v>24</v>
      </c>
      <c r="C155" s="133" t="s">
        <v>492</v>
      </c>
      <c r="D155" s="131" t="s">
        <v>391</v>
      </c>
      <c r="E155" s="132" t="s">
        <v>10</v>
      </c>
      <c r="F155" s="132" t="s">
        <v>26</v>
      </c>
      <c r="G155" s="127">
        <v>226</v>
      </c>
      <c r="H155" s="127">
        <v>226</v>
      </c>
      <c r="I155" s="112" t="s">
        <v>220</v>
      </c>
    </row>
    <row r="156" spans="1:9" x14ac:dyDescent="0.25">
      <c r="A156" s="226">
        <v>330</v>
      </c>
      <c r="B156" s="107" t="s">
        <v>5</v>
      </c>
      <c r="C156" s="101" t="s">
        <v>183</v>
      </c>
      <c r="D156" s="128" t="s">
        <v>311</v>
      </c>
      <c r="E156" s="129" t="s">
        <v>7</v>
      </c>
      <c r="F156" s="129" t="s">
        <v>16</v>
      </c>
      <c r="G156" s="130">
        <v>514</v>
      </c>
      <c r="H156" s="130">
        <v>514</v>
      </c>
      <c r="I156" s="115" t="s">
        <v>220</v>
      </c>
    </row>
    <row r="157" spans="1:9" x14ac:dyDescent="0.25">
      <c r="A157" s="227">
        <v>331</v>
      </c>
      <c r="B157" s="106" t="s">
        <v>5</v>
      </c>
      <c r="C157" s="109" t="s">
        <v>202</v>
      </c>
      <c r="D157" s="109" t="s">
        <v>312</v>
      </c>
      <c r="E157" s="106" t="s">
        <v>7</v>
      </c>
      <c r="F157" s="110" t="s">
        <v>29</v>
      </c>
      <c r="G157" s="111">
        <v>171</v>
      </c>
      <c r="H157" s="111">
        <v>171</v>
      </c>
      <c r="I157" s="112" t="s">
        <v>220</v>
      </c>
    </row>
    <row r="158" spans="1:9" x14ac:dyDescent="0.25">
      <c r="A158" s="226">
        <v>332</v>
      </c>
      <c r="B158" s="107" t="s">
        <v>5</v>
      </c>
      <c r="C158" s="136" t="s">
        <v>189</v>
      </c>
      <c r="D158" s="136" t="s">
        <v>313</v>
      </c>
      <c r="E158" s="107" t="s">
        <v>7</v>
      </c>
      <c r="F158" s="113" t="s">
        <v>17</v>
      </c>
      <c r="G158" s="114">
        <v>451</v>
      </c>
      <c r="H158" s="114">
        <v>363</v>
      </c>
      <c r="I158" s="115" t="s">
        <v>220</v>
      </c>
    </row>
    <row r="159" spans="1:9" x14ac:dyDescent="0.25">
      <c r="A159" s="225">
        <v>125</v>
      </c>
      <c r="B159" s="144" t="s">
        <v>24</v>
      </c>
      <c r="C159" s="137" t="s">
        <v>493</v>
      </c>
      <c r="D159" s="137" t="s">
        <v>392</v>
      </c>
      <c r="E159" s="144" t="s">
        <v>9</v>
      </c>
      <c r="F159" s="145" t="s">
        <v>36</v>
      </c>
      <c r="G159" s="146">
        <v>362</v>
      </c>
      <c r="H159" s="146">
        <v>90</v>
      </c>
      <c r="I159" s="143" t="s">
        <v>220</v>
      </c>
    </row>
    <row r="160" spans="1:9" x14ac:dyDescent="0.25">
      <c r="A160" s="228">
        <v>1117</v>
      </c>
      <c r="B160" s="149" t="s">
        <v>24</v>
      </c>
      <c r="C160" s="148" t="s">
        <v>45</v>
      </c>
      <c r="D160" s="148" t="s">
        <v>393</v>
      </c>
      <c r="E160" s="149" t="s">
        <v>10</v>
      </c>
      <c r="F160" s="150" t="s">
        <v>16</v>
      </c>
      <c r="G160" s="151">
        <v>571</v>
      </c>
      <c r="H160" s="151">
        <v>571</v>
      </c>
      <c r="I160" s="116" t="s">
        <v>220</v>
      </c>
    </row>
    <row r="161" spans="1:10" x14ac:dyDescent="0.25">
      <c r="A161" s="225">
        <v>333</v>
      </c>
      <c r="B161" s="144" t="s">
        <v>5</v>
      </c>
      <c r="C161" s="137" t="s">
        <v>494</v>
      </c>
      <c r="D161" s="137" t="s">
        <v>314</v>
      </c>
      <c r="E161" s="144" t="s">
        <v>7</v>
      </c>
      <c r="F161" s="145" t="s">
        <v>23</v>
      </c>
      <c r="G161" s="146">
        <v>436</v>
      </c>
      <c r="H161" s="146">
        <v>436</v>
      </c>
      <c r="I161" s="143" t="s">
        <v>220</v>
      </c>
    </row>
    <row r="162" spans="1:10" x14ac:dyDescent="0.25">
      <c r="A162" s="228">
        <v>336</v>
      </c>
      <c r="B162" s="149" t="s">
        <v>5</v>
      </c>
      <c r="C162" s="128" t="s">
        <v>190</v>
      </c>
      <c r="D162" s="128" t="s">
        <v>315</v>
      </c>
      <c r="E162" s="129" t="s">
        <v>9</v>
      </c>
      <c r="F162" s="129" t="s">
        <v>17</v>
      </c>
      <c r="G162" s="130">
        <v>315</v>
      </c>
      <c r="H162" s="130">
        <v>258</v>
      </c>
      <c r="I162" s="116" t="s">
        <v>220</v>
      </c>
    </row>
    <row r="163" spans="1:10" x14ac:dyDescent="0.25">
      <c r="A163" s="225">
        <v>335</v>
      </c>
      <c r="B163" s="144" t="s">
        <v>5</v>
      </c>
      <c r="C163" s="138" t="s">
        <v>191</v>
      </c>
      <c r="D163" s="138" t="s">
        <v>316</v>
      </c>
      <c r="E163" s="139" t="s">
        <v>10</v>
      </c>
      <c r="F163" s="140" t="s">
        <v>17</v>
      </c>
      <c r="G163" s="141">
        <v>321</v>
      </c>
      <c r="H163" s="142">
        <v>236</v>
      </c>
      <c r="I163" s="143" t="s">
        <v>220</v>
      </c>
    </row>
    <row r="164" spans="1:10" x14ac:dyDescent="0.25">
      <c r="A164" s="226">
        <v>338</v>
      </c>
      <c r="B164" s="107" t="s">
        <v>5</v>
      </c>
      <c r="C164" s="136" t="s">
        <v>192</v>
      </c>
      <c r="D164" s="136" t="s">
        <v>317</v>
      </c>
      <c r="E164" s="107" t="s">
        <v>9</v>
      </c>
      <c r="F164" s="113" t="s">
        <v>17</v>
      </c>
      <c r="G164" s="114">
        <v>341</v>
      </c>
      <c r="H164" s="114">
        <v>257</v>
      </c>
      <c r="I164" s="115" t="s">
        <v>220</v>
      </c>
    </row>
    <row r="165" spans="1:10" ht="15.75" thickBot="1" x14ac:dyDescent="0.3">
      <c r="A165" s="229" t="s">
        <v>14</v>
      </c>
      <c r="B165" s="117"/>
      <c r="C165" s="117">
        <f>COUNTA(C3:C164)</f>
        <v>162</v>
      </c>
      <c r="D165" s="117"/>
      <c r="E165" s="117"/>
      <c r="F165" s="117"/>
      <c r="G165" s="118">
        <f>+SUM(G3:G164)</f>
        <v>59251</v>
      </c>
      <c r="H165" s="118">
        <f>+SUM(H3:H164)</f>
        <v>52372</v>
      </c>
      <c r="I165" s="119"/>
    </row>
    <row r="166" spans="1:10" ht="15" customHeight="1" x14ac:dyDescent="0.25">
      <c r="A166" s="259" t="s">
        <v>222</v>
      </c>
      <c r="B166" s="259"/>
      <c r="C166" s="259"/>
      <c r="D166" s="259"/>
      <c r="E166" s="259"/>
      <c r="F166" s="259"/>
      <c r="G166" s="259"/>
      <c r="H166" s="259"/>
      <c r="I166" s="259"/>
    </row>
    <row r="167" spans="1:10" x14ac:dyDescent="0.25">
      <c r="A167" s="258" t="s">
        <v>223</v>
      </c>
      <c r="B167" s="258"/>
      <c r="C167" s="258"/>
      <c r="D167" s="258"/>
      <c r="E167" s="258"/>
      <c r="F167" s="258"/>
      <c r="G167" s="258"/>
      <c r="H167" s="258"/>
      <c r="I167" s="258"/>
    </row>
    <row r="168" spans="1:10" x14ac:dyDescent="0.25">
      <c r="A168" s="258" t="s">
        <v>105</v>
      </c>
      <c r="B168" s="258"/>
      <c r="C168" s="258"/>
      <c r="D168" s="258"/>
      <c r="E168" s="258"/>
      <c r="F168" s="258"/>
      <c r="G168" s="258"/>
      <c r="H168" s="258"/>
      <c r="I168" s="258"/>
    </row>
    <row r="169" spans="1:10" ht="15" customHeight="1" x14ac:dyDescent="0.25">
      <c r="A169" s="260" t="s">
        <v>219</v>
      </c>
      <c r="B169" s="260"/>
      <c r="C169" s="260"/>
      <c r="D169" s="260"/>
      <c r="E169" s="260"/>
      <c r="F169" s="260"/>
      <c r="G169" s="260"/>
      <c r="H169" s="260"/>
      <c r="I169" s="260"/>
      <c r="J169" s="105"/>
    </row>
    <row r="170" spans="1:10" x14ac:dyDescent="0.25">
      <c r="H170" s="37"/>
    </row>
    <row r="174" spans="1:10" x14ac:dyDescent="0.25">
      <c r="G174" s="37"/>
    </row>
  </sheetData>
  <sortState ref="A3:I164">
    <sortCondition ref="C3:C164"/>
  </sortState>
  <mergeCells count="5">
    <mergeCell ref="A1:I1"/>
    <mergeCell ref="A168:I168"/>
    <mergeCell ref="A167:I167"/>
    <mergeCell ref="A166:I166"/>
    <mergeCell ref="A169:I169"/>
  </mergeCells>
  <conditionalFormatting sqref="A3:A7 A10:A12">
    <cfRule type="duplicateValues" dxfId="43" priority="37"/>
  </conditionalFormatting>
  <conditionalFormatting sqref="A67:A69">
    <cfRule type="duplicateValues" dxfId="42" priority="59"/>
  </conditionalFormatting>
  <conditionalFormatting sqref="A13:A22">
    <cfRule type="duplicateValues" dxfId="41" priority="23"/>
  </conditionalFormatting>
  <conditionalFormatting sqref="A23:A32">
    <cfRule type="duplicateValues" dxfId="40" priority="22"/>
  </conditionalFormatting>
  <conditionalFormatting sqref="A33:A42">
    <cfRule type="duplicateValues" dxfId="39" priority="21"/>
  </conditionalFormatting>
  <conditionalFormatting sqref="A43:A49 A52">
    <cfRule type="duplicateValues" dxfId="38" priority="20"/>
  </conditionalFormatting>
  <conditionalFormatting sqref="A53:A62">
    <cfRule type="duplicateValues" dxfId="37" priority="19"/>
  </conditionalFormatting>
  <conditionalFormatting sqref="A63:A66">
    <cfRule type="duplicateValues" dxfId="36" priority="18"/>
  </conditionalFormatting>
  <conditionalFormatting sqref="A107:A109">
    <cfRule type="duplicateValues" dxfId="35" priority="17"/>
  </conditionalFormatting>
  <conditionalFormatting sqref="A70:A72">
    <cfRule type="duplicateValues" dxfId="34" priority="16"/>
  </conditionalFormatting>
  <conditionalFormatting sqref="A73:A82">
    <cfRule type="duplicateValues" dxfId="33" priority="15"/>
  </conditionalFormatting>
  <conditionalFormatting sqref="A83:A92">
    <cfRule type="duplicateValues" dxfId="32" priority="14"/>
  </conditionalFormatting>
  <conditionalFormatting sqref="A93:A102">
    <cfRule type="duplicateValues" dxfId="31" priority="13"/>
  </conditionalFormatting>
  <conditionalFormatting sqref="A103:A106">
    <cfRule type="duplicateValues" dxfId="30" priority="12"/>
  </conditionalFormatting>
  <conditionalFormatting sqref="A147:A149">
    <cfRule type="duplicateValues" dxfId="29" priority="11"/>
  </conditionalFormatting>
  <conditionalFormatting sqref="A110:A112">
    <cfRule type="duplicateValues" dxfId="28" priority="10"/>
  </conditionalFormatting>
  <conditionalFormatting sqref="A113:A122">
    <cfRule type="duplicateValues" dxfId="27" priority="9"/>
  </conditionalFormatting>
  <conditionalFormatting sqref="A123:A132">
    <cfRule type="duplicateValues" dxfId="26" priority="8"/>
  </conditionalFormatting>
  <conditionalFormatting sqref="A133:A142">
    <cfRule type="duplicateValues" dxfId="25" priority="7"/>
  </conditionalFormatting>
  <conditionalFormatting sqref="A143:A146">
    <cfRule type="duplicateValues" dxfId="24" priority="6"/>
  </conditionalFormatting>
  <conditionalFormatting sqref="A150:A152">
    <cfRule type="duplicateValues" dxfId="23" priority="5"/>
  </conditionalFormatting>
  <conditionalFormatting sqref="A153:A162">
    <cfRule type="duplicateValues" dxfId="22" priority="4"/>
  </conditionalFormatting>
  <conditionalFormatting sqref="A163:A164">
    <cfRule type="duplicateValues" dxfId="21" priority="3"/>
  </conditionalFormatting>
  <conditionalFormatting sqref="A8:A9">
    <cfRule type="duplicateValues" dxfId="20" priority="2"/>
  </conditionalFormatting>
  <conditionalFormatting sqref="A50:A51">
    <cfRule type="duplicateValues" dxfId="19" priority="1"/>
  </conditionalFormatting>
  <pageMargins left="0.7" right="0.7" top="0.75" bottom="0.75" header="0.3" footer="0.3"/>
  <pageSetup scale="60" fitToHeight="3" orientation="landscape" r:id="rId1"/>
  <rowBreaks count="1" manualBreakCount="1">
    <brk id="10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85" zoomScaleNormal="85" workbookViewId="0">
      <pane ySplit="2" topLeftCell="A3" activePane="bottomLeft" state="frozen"/>
      <selection pane="bottomLeft" activeCell="B62" sqref="B62"/>
    </sheetView>
  </sheetViews>
  <sheetFormatPr defaultRowHeight="15" x14ac:dyDescent="0.25"/>
  <cols>
    <col min="1" max="1" width="10.85546875" style="10" customWidth="1"/>
    <col min="2" max="2" width="59" bestFit="1" customWidth="1"/>
    <col min="3" max="4" width="9.7109375" customWidth="1"/>
    <col min="5" max="5" width="15.7109375" customWidth="1"/>
    <col min="6" max="7" width="14.140625" customWidth="1"/>
    <col min="8" max="8" width="22.140625" customWidth="1"/>
    <col min="9" max="9" width="16.140625" customWidth="1"/>
    <col min="10" max="10" width="16.85546875" customWidth="1"/>
  </cols>
  <sheetData>
    <row r="1" spans="1:10" ht="18.75" x14ac:dyDescent="0.25">
      <c r="A1" s="261" t="s">
        <v>228</v>
      </c>
      <c r="B1" s="261"/>
      <c r="C1" s="261"/>
      <c r="D1" s="261"/>
      <c r="E1" s="261"/>
      <c r="F1" s="261"/>
      <c r="G1" s="261"/>
      <c r="H1" s="261"/>
      <c r="I1" s="261"/>
      <c r="J1" s="11"/>
    </row>
    <row r="2" spans="1:10" ht="30" x14ac:dyDescent="0.25">
      <c r="A2" s="207" t="s">
        <v>1</v>
      </c>
      <c r="B2" s="208" t="s">
        <v>2</v>
      </c>
      <c r="C2" s="208" t="s">
        <v>3</v>
      </c>
      <c r="D2" s="208" t="s">
        <v>0</v>
      </c>
      <c r="E2" s="208" t="s">
        <v>50</v>
      </c>
      <c r="F2" s="208" t="s">
        <v>51</v>
      </c>
      <c r="G2" s="208" t="s">
        <v>52</v>
      </c>
      <c r="H2" s="208" t="s">
        <v>504</v>
      </c>
      <c r="I2" s="208" t="s">
        <v>53</v>
      </c>
      <c r="J2" s="208" t="s">
        <v>426</v>
      </c>
    </row>
    <row r="3" spans="1:10" ht="15.75" x14ac:dyDescent="0.25">
      <c r="A3" s="234">
        <v>204</v>
      </c>
      <c r="B3" s="204" t="s">
        <v>127</v>
      </c>
      <c r="C3" s="205" t="s">
        <v>9</v>
      </c>
      <c r="D3" s="205" t="s">
        <v>5</v>
      </c>
      <c r="E3" s="204"/>
      <c r="F3" s="204"/>
      <c r="G3" s="204"/>
      <c r="H3" s="206" t="s">
        <v>211</v>
      </c>
      <c r="I3" s="204"/>
      <c r="J3" s="204"/>
    </row>
    <row r="4" spans="1:10" ht="15.75" x14ac:dyDescent="0.25">
      <c r="A4" s="235">
        <v>289</v>
      </c>
      <c r="B4" s="209" t="s">
        <v>325</v>
      </c>
      <c r="C4" s="210" t="s">
        <v>9</v>
      </c>
      <c r="D4" s="210" t="s">
        <v>24</v>
      </c>
      <c r="E4" s="209"/>
      <c r="F4" s="211"/>
      <c r="G4" s="211" t="s">
        <v>123</v>
      </c>
      <c r="H4" s="211"/>
      <c r="I4" s="209"/>
      <c r="J4" s="209"/>
    </row>
    <row r="5" spans="1:10" ht="15.75" x14ac:dyDescent="0.25">
      <c r="A5" s="235">
        <v>404</v>
      </c>
      <c r="B5" s="209" t="s">
        <v>184</v>
      </c>
      <c r="C5" s="210" t="s">
        <v>10</v>
      </c>
      <c r="D5" s="210" t="s">
        <v>5</v>
      </c>
      <c r="E5" s="211" t="s">
        <v>123</v>
      </c>
      <c r="F5" s="211"/>
      <c r="G5" s="209"/>
      <c r="H5" s="211"/>
      <c r="I5" s="211"/>
      <c r="J5" s="211"/>
    </row>
    <row r="6" spans="1:10" ht="15.75" x14ac:dyDescent="0.25">
      <c r="A6" s="235">
        <v>296</v>
      </c>
      <c r="B6" s="209" t="s">
        <v>132</v>
      </c>
      <c r="C6" s="210" t="s">
        <v>8</v>
      </c>
      <c r="D6" s="210" t="s">
        <v>5</v>
      </c>
      <c r="E6" s="211"/>
      <c r="F6" s="211"/>
      <c r="G6" s="209"/>
      <c r="H6" s="211" t="s">
        <v>211</v>
      </c>
      <c r="I6" s="209"/>
      <c r="J6" s="209"/>
    </row>
    <row r="7" spans="1:10" ht="15.75" x14ac:dyDescent="0.25">
      <c r="A7" s="235">
        <v>219</v>
      </c>
      <c r="B7" s="209" t="s">
        <v>133</v>
      </c>
      <c r="C7" s="210" t="s">
        <v>10</v>
      </c>
      <c r="D7" s="210" t="s">
        <v>5</v>
      </c>
      <c r="E7" s="209"/>
      <c r="F7" s="211"/>
      <c r="G7" s="211"/>
      <c r="H7" s="211"/>
      <c r="I7" s="211" t="s">
        <v>123</v>
      </c>
      <c r="J7" s="209"/>
    </row>
    <row r="8" spans="1:10" ht="15.75" x14ac:dyDescent="0.25">
      <c r="A8" s="235">
        <v>184</v>
      </c>
      <c r="B8" s="209" t="s">
        <v>415</v>
      </c>
      <c r="C8" s="210" t="s">
        <v>9</v>
      </c>
      <c r="D8" s="210" t="s">
        <v>24</v>
      </c>
      <c r="E8" s="209"/>
      <c r="F8" s="211"/>
      <c r="G8" s="211"/>
      <c r="H8" s="211"/>
      <c r="I8" s="211" t="s">
        <v>123</v>
      </c>
      <c r="J8" s="209"/>
    </row>
    <row r="9" spans="1:10" ht="15.75" x14ac:dyDescent="0.25">
      <c r="A9" s="235">
        <v>360</v>
      </c>
      <c r="B9" s="209" t="s">
        <v>416</v>
      </c>
      <c r="C9" s="210" t="s">
        <v>7</v>
      </c>
      <c r="D9" s="210" t="s">
        <v>5</v>
      </c>
      <c r="E9" s="209"/>
      <c r="F9" s="209"/>
      <c r="G9" s="211" t="s">
        <v>123</v>
      </c>
      <c r="H9" s="209"/>
      <c r="I9" s="209"/>
      <c r="J9" s="209"/>
    </row>
    <row r="10" spans="1:10" ht="15.75" x14ac:dyDescent="0.25">
      <c r="A10" s="235">
        <v>224</v>
      </c>
      <c r="B10" s="209" t="s">
        <v>137</v>
      </c>
      <c r="C10" s="210" t="s">
        <v>8</v>
      </c>
      <c r="D10" s="210" t="s">
        <v>5</v>
      </c>
      <c r="E10" s="209"/>
      <c r="F10" s="209"/>
      <c r="G10" s="211"/>
      <c r="H10" s="211" t="s">
        <v>211</v>
      </c>
      <c r="I10" s="209"/>
      <c r="J10" s="209"/>
    </row>
    <row r="11" spans="1:10" ht="15.75" x14ac:dyDescent="0.25">
      <c r="A11" s="235">
        <v>3069</v>
      </c>
      <c r="B11" s="209" t="s">
        <v>31</v>
      </c>
      <c r="C11" s="210" t="s">
        <v>10</v>
      </c>
      <c r="D11" s="210" t="s">
        <v>24</v>
      </c>
      <c r="E11" s="209"/>
      <c r="F11" s="209"/>
      <c r="G11" s="209"/>
      <c r="H11" s="211"/>
      <c r="I11" s="211" t="s">
        <v>123</v>
      </c>
      <c r="J11" s="209"/>
    </row>
    <row r="12" spans="1:10" ht="15.75" x14ac:dyDescent="0.25">
      <c r="A12" s="235">
        <v>199</v>
      </c>
      <c r="B12" s="209" t="s">
        <v>71</v>
      </c>
      <c r="C12" s="210" t="s">
        <v>10</v>
      </c>
      <c r="D12" s="210" t="s">
        <v>24</v>
      </c>
      <c r="E12" s="209"/>
      <c r="F12" s="211" t="s">
        <v>123</v>
      </c>
      <c r="G12" s="209"/>
      <c r="H12" s="211" t="s">
        <v>211</v>
      </c>
      <c r="I12" s="211" t="s">
        <v>123</v>
      </c>
      <c r="J12" s="211"/>
    </row>
    <row r="13" spans="1:10" ht="15.75" x14ac:dyDescent="0.25">
      <c r="A13" s="235">
        <v>3070</v>
      </c>
      <c r="B13" s="209" t="s">
        <v>33</v>
      </c>
      <c r="C13" s="210" t="s">
        <v>6</v>
      </c>
      <c r="D13" s="210" t="s">
        <v>24</v>
      </c>
      <c r="E13" s="209"/>
      <c r="F13" s="211"/>
      <c r="G13" s="209"/>
      <c r="H13" s="211"/>
      <c r="I13" s="209"/>
      <c r="J13" s="211" t="s">
        <v>123</v>
      </c>
    </row>
    <row r="14" spans="1:10" ht="15.75" x14ac:dyDescent="0.25">
      <c r="A14" s="235">
        <v>1125</v>
      </c>
      <c r="B14" s="209" t="s">
        <v>417</v>
      </c>
      <c r="C14" s="210" t="s">
        <v>7</v>
      </c>
      <c r="D14" s="210" t="s">
        <v>24</v>
      </c>
      <c r="E14" s="209"/>
      <c r="F14" s="211" t="s">
        <v>123</v>
      </c>
      <c r="G14" s="209"/>
      <c r="H14" s="209"/>
      <c r="I14" s="211"/>
      <c r="J14" s="211"/>
    </row>
    <row r="15" spans="1:10" ht="15.75" x14ac:dyDescent="0.25">
      <c r="A15" s="235">
        <v>195</v>
      </c>
      <c r="B15" s="209" t="s">
        <v>418</v>
      </c>
      <c r="C15" s="210" t="s">
        <v>13</v>
      </c>
      <c r="D15" s="210" t="s">
        <v>24</v>
      </c>
      <c r="E15" s="209"/>
      <c r="F15" s="211" t="s">
        <v>123</v>
      </c>
      <c r="G15" s="209"/>
      <c r="H15" s="209"/>
      <c r="I15" s="211"/>
      <c r="J15" s="211"/>
    </row>
    <row r="16" spans="1:10" ht="15.75" x14ac:dyDescent="0.25">
      <c r="A16" s="235">
        <v>159</v>
      </c>
      <c r="B16" s="209" t="s">
        <v>37</v>
      </c>
      <c r="C16" s="210" t="s">
        <v>10</v>
      </c>
      <c r="D16" s="210" t="s">
        <v>24</v>
      </c>
      <c r="E16" s="209"/>
      <c r="F16" s="209"/>
      <c r="G16" s="209"/>
      <c r="H16" s="211" t="s">
        <v>212</v>
      </c>
      <c r="I16" s="209"/>
      <c r="J16" s="209"/>
    </row>
    <row r="17" spans="1:10" ht="15.75" x14ac:dyDescent="0.25">
      <c r="A17" s="235">
        <v>1113</v>
      </c>
      <c r="B17" s="209" t="s">
        <v>207</v>
      </c>
      <c r="C17" s="210" t="s">
        <v>13</v>
      </c>
      <c r="D17" s="210" t="s">
        <v>24</v>
      </c>
      <c r="E17" s="209"/>
      <c r="F17" s="211"/>
      <c r="G17" s="209"/>
      <c r="H17" s="209"/>
      <c r="I17" s="211" t="s">
        <v>123</v>
      </c>
      <c r="J17" s="209"/>
    </row>
    <row r="18" spans="1:10" ht="15.75" x14ac:dyDescent="0.25">
      <c r="A18" s="235">
        <v>365</v>
      </c>
      <c r="B18" s="209" t="s">
        <v>419</v>
      </c>
      <c r="C18" s="210" t="s">
        <v>10</v>
      </c>
      <c r="D18" s="210" t="s">
        <v>24</v>
      </c>
      <c r="E18" s="211" t="s">
        <v>123</v>
      </c>
      <c r="F18" s="209"/>
      <c r="G18" s="209"/>
      <c r="H18" s="211"/>
      <c r="I18" s="209"/>
      <c r="J18" s="209"/>
    </row>
    <row r="19" spans="1:10" ht="15.75" x14ac:dyDescent="0.25">
      <c r="A19" s="235">
        <v>238</v>
      </c>
      <c r="B19" s="209" t="s">
        <v>141</v>
      </c>
      <c r="C19" s="210" t="s">
        <v>13</v>
      </c>
      <c r="D19" s="210" t="s">
        <v>5</v>
      </c>
      <c r="E19" s="211"/>
      <c r="F19" s="211"/>
      <c r="G19" s="211"/>
      <c r="H19" s="209"/>
      <c r="I19" s="209"/>
      <c r="J19" s="211" t="s">
        <v>123</v>
      </c>
    </row>
    <row r="20" spans="1:10" ht="15.75" x14ac:dyDescent="0.25">
      <c r="A20" s="235">
        <v>227</v>
      </c>
      <c r="B20" s="209" t="s">
        <v>420</v>
      </c>
      <c r="C20" s="210" t="s">
        <v>8</v>
      </c>
      <c r="D20" s="210" t="s">
        <v>5</v>
      </c>
      <c r="E20" s="209"/>
      <c r="F20" s="209"/>
      <c r="G20" s="209"/>
      <c r="H20" s="209"/>
      <c r="I20" s="211"/>
      <c r="J20" s="211" t="s">
        <v>123</v>
      </c>
    </row>
    <row r="21" spans="1:10" ht="15.75" x14ac:dyDescent="0.25">
      <c r="A21" s="235">
        <v>245</v>
      </c>
      <c r="B21" s="209" t="s">
        <v>421</v>
      </c>
      <c r="C21" s="210" t="s">
        <v>10</v>
      </c>
      <c r="D21" s="210" t="s">
        <v>24</v>
      </c>
      <c r="E21" s="209"/>
      <c r="F21" s="211" t="s">
        <v>123</v>
      </c>
      <c r="G21" s="209"/>
      <c r="H21" s="209"/>
      <c r="I21" s="211"/>
      <c r="J21" s="211"/>
    </row>
    <row r="22" spans="1:10" ht="15.75" x14ac:dyDescent="0.25">
      <c r="A22" s="235">
        <v>249</v>
      </c>
      <c r="B22" s="209" t="s">
        <v>145</v>
      </c>
      <c r="C22" s="210" t="s">
        <v>13</v>
      </c>
      <c r="D22" s="210" t="s">
        <v>5</v>
      </c>
      <c r="E22" s="209"/>
      <c r="F22" s="211"/>
      <c r="G22" s="211"/>
      <c r="H22" s="209"/>
      <c r="I22" s="209"/>
      <c r="J22" s="211" t="s">
        <v>123</v>
      </c>
    </row>
    <row r="23" spans="1:10" ht="15.75" x14ac:dyDescent="0.25">
      <c r="A23" s="235">
        <v>251</v>
      </c>
      <c r="B23" s="209" t="s">
        <v>146</v>
      </c>
      <c r="C23" s="210" t="s">
        <v>6</v>
      </c>
      <c r="D23" s="210" t="s">
        <v>5</v>
      </c>
      <c r="E23" s="209"/>
      <c r="F23" s="209"/>
      <c r="G23" s="211"/>
      <c r="H23" s="211" t="s">
        <v>211</v>
      </c>
      <c r="I23" s="209"/>
      <c r="J23" s="209"/>
    </row>
    <row r="24" spans="1:10" ht="15.75" x14ac:dyDescent="0.25">
      <c r="A24" s="235">
        <v>344</v>
      </c>
      <c r="B24" s="209" t="s">
        <v>422</v>
      </c>
      <c r="C24" s="210" t="s">
        <v>13</v>
      </c>
      <c r="D24" s="210" t="s">
        <v>5</v>
      </c>
      <c r="E24" s="209"/>
      <c r="F24" s="209"/>
      <c r="G24" s="211"/>
      <c r="H24" s="209"/>
      <c r="I24" s="211"/>
      <c r="J24" s="211" t="s">
        <v>123</v>
      </c>
    </row>
    <row r="25" spans="1:10" ht="15.75" x14ac:dyDescent="0.25">
      <c r="A25" s="235">
        <v>262</v>
      </c>
      <c r="B25" s="209" t="s">
        <v>155</v>
      </c>
      <c r="C25" s="210" t="s">
        <v>10</v>
      </c>
      <c r="D25" s="210" t="s">
        <v>5</v>
      </c>
      <c r="E25" s="209"/>
      <c r="F25" s="209"/>
      <c r="G25" s="211" t="s">
        <v>123</v>
      </c>
      <c r="H25" s="209"/>
      <c r="I25" s="211"/>
      <c r="J25" s="211"/>
    </row>
    <row r="26" spans="1:10" ht="15.75" x14ac:dyDescent="0.25">
      <c r="A26" s="235">
        <v>193</v>
      </c>
      <c r="B26" s="209" t="s">
        <v>428</v>
      </c>
      <c r="C26" s="210" t="s">
        <v>9</v>
      </c>
      <c r="D26" s="210" t="s">
        <v>24</v>
      </c>
      <c r="E26" s="209"/>
      <c r="F26" s="211"/>
      <c r="G26" s="211" t="s">
        <v>123</v>
      </c>
      <c r="H26" s="203" t="s">
        <v>211</v>
      </c>
      <c r="I26" s="209"/>
      <c r="J26" s="209"/>
    </row>
    <row r="27" spans="1:10" ht="15.75" x14ac:dyDescent="0.25">
      <c r="A27" s="235">
        <v>193</v>
      </c>
      <c r="B27" s="209" t="s">
        <v>429</v>
      </c>
      <c r="C27" s="210" t="s">
        <v>10</v>
      </c>
      <c r="D27" s="210" t="s">
        <v>24</v>
      </c>
      <c r="E27" s="209"/>
      <c r="F27" s="211"/>
      <c r="G27" s="211" t="s">
        <v>123</v>
      </c>
      <c r="H27" s="203" t="s">
        <v>211</v>
      </c>
      <c r="I27" s="209"/>
      <c r="J27" s="209"/>
    </row>
    <row r="28" spans="1:10" ht="15.75" x14ac:dyDescent="0.25">
      <c r="A28" s="235">
        <v>228</v>
      </c>
      <c r="B28" s="209" t="s">
        <v>41</v>
      </c>
      <c r="C28" s="210" t="s">
        <v>10</v>
      </c>
      <c r="D28" s="210" t="s">
        <v>24</v>
      </c>
      <c r="E28" s="211"/>
      <c r="F28" s="209"/>
      <c r="G28" s="211" t="s">
        <v>123</v>
      </c>
      <c r="H28" s="211"/>
      <c r="I28" s="211"/>
      <c r="J28" s="211"/>
    </row>
    <row r="29" spans="1:10" ht="15.75" x14ac:dyDescent="0.25">
      <c r="A29" s="235">
        <v>284</v>
      </c>
      <c r="B29" s="209" t="s">
        <v>160</v>
      </c>
      <c r="C29" s="210" t="s">
        <v>9</v>
      </c>
      <c r="D29" s="210" t="s">
        <v>5</v>
      </c>
      <c r="E29" s="209"/>
      <c r="F29" s="209"/>
      <c r="G29" s="209"/>
      <c r="H29" s="203" t="s">
        <v>211</v>
      </c>
      <c r="I29" s="209"/>
      <c r="J29" s="209"/>
    </row>
    <row r="30" spans="1:10" ht="15.75" x14ac:dyDescent="0.25">
      <c r="A30" s="235">
        <v>135</v>
      </c>
      <c r="B30" s="209" t="s">
        <v>430</v>
      </c>
      <c r="C30" s="210" t="s">
        <v>9</v>
      </c>
      <c r="D30" s="210" t="s">
        <v>24</v>
      </c>
      <c r="E30" s="209"/>
      <c r="F30" s="209"/>
      <c r="G30" s="211"/>
      <c r="H30" s="203" t="s">
        <v>211</v>
      </c>
      <c r="I30" s="211" t="s">
        <v>123</v>
      </c>
      <c r="J30" s="209"/>
    </row>
    <row r="31" spans="1:10" ht="15.75" x14ac:dyDescent="0.25">
      <c r="A31" s="235">
        <v>135</v>
      </c>
      <c r="B31" s="209" t="s">
        <v>431</v>
      </c>
      <c r="C31" s="210" t="s">
        <v>10</v>
      </c>
      <c r="D31" s="210" t="s">
        <v>24</v>
      </c>
      <c r="E31" s="209"/>
      <c r="F31" s="209"/>
      <c r="G31" s="211"/>
      <c r="H31" s="203" t="s">
        <v>211</v>
      </c>
      <c r="I31" s="211" t="s">
        <v>123</v>
      </c>
      <c r="J31" s="209"/>
    </row>
    <row r="32" spans="1:10" ht="15.75" x14ac:dyDescent="0.25">
      <c r="A32" s="235">
        <v>285</v>
      </c>
      <c r="B32" s="209" t="s">
        <v>163</v>
      </c>
      <c r="C32" s="210" t="s">
        <v>13</v>
      </c>
      <c r="D32" s="210" t="s">
        <v>5</v>
      </c>
      <c r="E32" s="209"/>
      <c r="F32" s="211"/>
      <c r="G32" s="211"/>
      <c r="H32" s="211"/>
      <c r="I32" s="211" t="s">
        <v>123</v>
      </c>
      <c r="J32" s="209"/>
    </row>
    <row r="33" spans="1:10" ht="15.75" x14ac:dyDescent="0.25">
      <c r="A33" s="235">
        <v>3065</v>
      </c>
      <c r="B33" s="209" t="s">
        <v>42</v>
      </c>
      <c r="C33" s="210" t="s">
        <v>10</v>
      </c>
      <c r="D33" s="210" t="s">
        <v>24</v>
      </c>
      <c r="E33" s="209"/>
      <c r="F33" s="209"/>
      <c r="G33" s="209"/>
      <c r="H33" s="203" t="s">
        <v>211</v>
      </c>
      <c r="I33" s="211"/>
      <c r="J33" s="211"/>
    </row>
    <row r="34" spans="1:10" ht="15.75" x14ac:dyDescent="0.25">
      <c r="A34" s="235">
        <v>288</v>
      </c>
      <c r="B34" s="209" t="s">
        <v>164</v>
      </c>
      <c r="C34" s="210" t="s">
        <v>6</v>
      </c>
      <c r="D34" s="210" t="s">
        <v>5</v>
      </c>
      <c r="E34" s="209"/>
      <c r="F34" s="211"/>
      <c r="G34" s="211" t="s">
        <v>123</v>
      </c>
      <c r="H34" s="211"/>
      <c r="I34" s="209"/>
      <c r="J34" s="209"/>
    </row>
    <row r="35" spans="1:10" ht="15.75" x14ac:dyDescent="0.25">
      <c r="A35" s="235">
        <v>290</v>
      </c>
      <c r="B35" s="209" t="s">
        <v>197</v>
      </c>
      <c r="C35" s="210" t="s">
        <v>10</v>
      </c>
      <c r="D35" s="210" t="s">
        <v>5</v>
      </c>
      <c r="E35" s="211"/>
      <c r="F35" s="211"/>
      <c r="G35" s="211"/>
      <c r="H35" s="211"/>
      <c r="I35" s="211" t="s">
        <v>123</v>
      </c>
      <c r="J35" s="209"/>
    </row>
    <row r="36" spans="1:10" ht="15.75" x14ac:dyDescent="0.25">
      <c r="A36" s="235">
        <v>292</v>
      </c>
      <c r="B36" s="209" t="s">
        <v>423</v>
      </c>
      <c r="C36" s="210" t="s">
        <v>11</v>
      </c>
      <c r="D36" s="210" t="s">
        <v>5</v>
      </c>
      <c r="E36" s="209"/>
      <c r="F36" s="209"/>
      <c r="G36" s="211"/>
      <c r="H36" s="203" t="s">
        <v>211</v>
      </c>
      <c r="I36" s="209"/>
      <c r="J36" s="209"/>
    </row>
    <row r="37" spans="1:10" ht="15.75" x14ac:dyDescent="0.25">
      <c r="A37" s="235">
        <v>161</v>
      </c>
      <c r="B37" s="209" t="s">
        <v>424</v>
      </c>
      <c r="C37" s="210" t="s">
        <v>10</v>
      </c>
      <c r="D37" s="210" t="s">
        <v>24</v>
      </c>
      <c r="E37" s="209"/>
      <c r="F37" s="209"/>
      <c r="G37" s="209"/>
      <c r="H37" s="209"/>
      <c r="I37" s="211"/>
      <c r="J37" s="211" t="s">
        <v>123</v>
      </c>
    </row>
    <row r="38" spans="1:10" ht="15.75" x14ac:dyDescent="0.25">
      <c r="A38" s="235">
        <v>300</v>
      </c>
      <c r="B38" s="209" t="s">
        <v>169</v>
      </c>
      <c r="C38" s="210" t="s">
        <v>9</v>
      </c>
      <c r="D38" s="210" t="s">
        <v>5</v>
      </c>
      <c r="E38" s="211"/>
      <c r="F38" s="209"/>
      <c r="G38" s="211"/>
      <c r="H38" s="203" t="s">
        <v>211</v>
      </c>
      <c r="I38" s="209"/>
      <c r="J38" s="209"/>
    </row>
    <row r="39" spans="1:10" ht="15.75" x14ac:dyDescent="0.25">
      <c r="A39" s="235">
        <v>316</v>
      </c>
      <c r="B39" s="209" t="s">
        <v>170</v>
      </c>
      <c r="C39" s="210" t="s">
        <v>6</v>
      </c>
      <c r="D39" s="210" t="s">
        <v>5</v>
      </c>
      <c r="E39" s="211"/>
      <c r="F39" s="209"/>
      <c r="G39" s="211"/>
      <c r="H39" s="209"/>
      <c r="I39" s="209"/>
      <c r="J39" s="211" t="s">
        <v>123</v>
      </c>
    </row>
    <row r="40" spans="1:10" ht="15.75" x14ac:dyDescent="0.25">
      <c r="A40" s="235">
        <v>302</v>
      </c>
      <c r="B40" s="209" t="s">
        <v>425</v>
      </c>
      <c r="C40" s="210" t="s">
        <v>9</v>
      </c>
      <c r="D40" s="210" t="s">
        <v>5</v>
      </c>
      <c r="E40" s="211"/>
      <c r="F40" s="209"/>
      <c r="G40" s="211"/>
      <c r="H40" s="209"/>
      <c r="I40" s="209"/>
      <c r="J40" s="211" t="s">
        <v>123</v>
      </c>
    </row>
    <row r="41" spans="1:10" ht="15.75" x14ac:dyDescent="0.25">
      <c r="A41" s="235">
        <v>307</v>
      </c>
      <c r="B41" s="209" t="s">
        <v>172</v>
      </c>
      <c r="C41" s="210" t="s">
        <v>13</v>
      </c>
      <c r="D41" s="210" t="s">
        <v>5</v>
      </c>
      <c r="E41" s="211"/>
      <c r="F41" s="209"/>
      <c r="G41" s="211"/>
      <c r="H41" s="209"/>
      <c r="I41" s="211" t="s">
        <v>123</v>
      </c>
      <c r="J41" s="209"/>
    </row>
    <row r="42" spans="1:10" ht="15.75" x14ac:dyDescent="0.25">
      <c r="A42" s="235">
        <v>197</v>
      </c>
      <c r="B42" s="209" t="s">
        <v>48</v>
      </c>
      <c r="C42" s="210" t="s">
        <v>9</v>
      </c>
      <c r="D42" s="210" t="s">
        <v>24</v>
      </c>
      <c r="E42" s="211"/>
      <c r="F42" s="209"/>
      <c r="G42" s="211"/>
      <c r="H42" s="203" t="s">
        <v>213</v>
      </c>
      <c r="I42" s="209"/>
      <c r="J42" s="209"/>
    </row>
    <row r="43" spans="1:10" ht="15.75" x14ac:dyDescent="0.25">
      <c r="A43" s="235">
        <v>313</v>
      </c>
      <c r="B43" s="209" t="s">
        <v>174</v>
      </c>
      <c r="C43" s="210" t="s">
        <v>9</v>
      </c>
      <c r="D43" s="210" t="s">
        <v>5</v>
      </c>
      <c r="E43" s="211" t="s">
        <v>123</v>
      </c>
      <c r="F43" s="209"/>
      <c r="G43" s="209"/>
      <c r="H43" s="209"/>
      <c r="I43" s="211"/>
      <c r="J43" s="211"/>
    </row>
    <row r="44" spans="1:10" ht="15.75" x14ac:dyDescent="0.25">
      <c r="A44" s="235">
        <v>3066</v>
      </c>
      <c r="B44" s="209" t="s">
        <v>79</v>
      </c>
      <c r="C44" s="210" t="s">
        <v>10</v>
      </c>
      <c r="D44" s="210" t="s">
        <v>24</v>
      </c>
      <c r="E44" s="211"/>
      <c r="F44" s="209"/>
      <c r="G44" s="211" t="s">
        <v>123</v>
      </c>
      <c r="H44" s="211"/>
      <c r="I44" s="209"/>
      <c r="J44" s="209"/>
    </row>
    <row r="45" spans="1:10" ht="15.75" x14ac:dyDescent="0.25">
      <c r="A45" s="235">
        <v>325</v>
      </c>
      <c r="B45" s="209" t="s">
        <v>179</v>
      </c>
      <c r="C45" s="210" t="s">
        <v>6</v>
      </c>
      <c r="D45" s="210" t="s">
        <v>5</v>
      </c>
      <c r="E45" s="211"/>
      <c r="F45" s="209"/>
      <c r="G45" s="211"/>
      <c r="H45" s="209"/>
      <c r="I45" s="209"/>
      <c r="J45" s="211" t="s">
        <v>123</v>
      </c>
    </row>
    <row r="46" spans="1:10" ht="15.75" x14ac:dyDescent="0.25">
      <c r="A46" s="235">
        <v>326</v>
      </c>
      <c r="B46" s="209" t="s">
        <v>180</v>
      </c>
      <c r="C46" s="210" t="s">
        <v>12</v>
      </c>
      <c r="D46" s="210" t="s">
        <v>5</v>
      </c>
      <c r="E46" s="211" t="s">
        <v>123</v>
      </c>
      <c r="F46" s="209"/>
      <c r="G46" s="211"/>
      <c r="H46" s="209"/>
      <c r="I46" s="209"/>
      <c r="J46" s="211"/>
    </row>
    <row r="47" spans="1:10" ht="15.75" x14ac:dyDescent="0.25">
      <c r="A47" s="235">
        <v>329</v>
      </c>
      <c r="B47" s="209" t="s">
        <v>182</v>
      </c>
      <c r="C47" s="210" t="s">
        <v>13</v>
      </c>
      <c r="D47" s="210" t="s">
        <v>5</v>
      </c>
      <c r="E47" s="211" t="s">
        <v>123</v>
      </c>
      <c r="F47" s="209"/>
      <c r="G47" s="211"/>
      <c r="H47" s="209"/>
      <c r="I47" s="211" t="s">
        <v>123</v>
      </c>
      <c r="J47" s="211" t="s">
        <v>123</v>
      </c>
    </row>
    <row r="48" spans="1:10" ht="15.75" x14ac:dyDescent="0.25">
      <c r="A48" s="235">
        <v>330</v>
      </c>
      <c r="B48" s="209" t="s">
        <v>183</v>
      </c>
      <c r="C48" s="210" t="s">
        <v>7</v>
      </c>
      <c r="D48" s="210" t="s">
        <v>5</v>
      </c>
      <c r="E48" s="211"/>
      <c r="F48" s="209"/>
      <c r="G48" s="211"/>
      <c r="H48" s="203" t="s">
        <v>211</v>
      </c>
      <c r="I48" s="209"/>
      <c r="J48" s="209"/>
    </row>
    <row r="49" spans="1:10" ht="15.75" x14ac:dyDescent="0.25">
      <c r="A49" s="236">
        <v>1117</v>
      </c>
      <c r="B49" s="209" t="s">
        <v>45</v>
      </c>
      <c r="C49" s="210" t="s">
        <v>10</v>
      </c>
      <c r="D49" s="210" t="s">
        <v>24</v>
      </c>
      <c r="E49" s="211" t="s">
        <v>123</v>
      </c>
      <c r="F49" s="209"/>
      <c r="G49" s="209"/>
      <c r="H49" s="203" t="s">
        <v>214</v>
      </c>
      <c r="I49" s="211"/>
      <c r="J49" s="211"/>
    </row>
    <row r="50" spans="1:10" x14ac:dyDescent="0.25">
      <c r="A50" s="237" t="s">
        <v>14</v>
      </c>
      <c r="B50" s="8">
        <f>COUNTA(B3:B49)</f>
        <v>47</v>
      </c>
      <c r="C50" s="8"/>
      <c r="D50" s="12"/>
      <c r="E50" s="13">
        <f t="shared" ref="E50:J50" si="0">COUNTA(E3:E49)</f>
        <v>6</v>
      </c>
      <c r="F50" s="13">
        <f t="shared" si="0"/>
        <v>4</v>
      </c>
      <c r="G50" s="13">
        <f t="shared" si="0"/>
        <v>8</v>
      </c>
      <c r="H50" s="13">
        <f t="shared" si="0"/>
        <v>17</v>
      </c>
      <c r="I50" s="13">
        <f t="shared" si="0"/>
        <v>11</v>
      </c>
      <c r="J50" s="13">
        <f t="shared" si="0"/>
        <v>10</v>
      </c>
    </row>
    <row r="51" spans="1:10" x14ac:dyDescent="0.25">
      <c r="A51" s="262" t="s">
        <v>427</v>
      </c>
      <c r="B51" s="263"/>
      <c r="C51" s="263"/>
      <c r="D51" s="263"/>
      <c r="E51" s="263"/>
      <c r="F51" s="263"/>
      <c r="G51" s="263"/>
      <c r="H51" s="263"/>
      <c r="I51" s="263"/>
      <c r="J51" s="238"/>
    </row>
    <row r="52" spans="1:10" x14ac:dyDescent="0.25">
      <c r="A52" s="240"/>
      <c r="B52" s="241"/>
      <c r="C52" s="241"/>
      <c r="D52" s="241"/>
      <c r="E52" s="241"/>
      <c r="F52" s="241"/>
      <c r="G52" s="241"/>
      <c r="H52" s="241"/>
      <c r="I52" s="241"/>
      <c r="J52" s="242"/>
    </row>
    <row r="53" spans="1:10" x14ac:dyDescent="0.25">
      <c r="A53" s="243" t="s">
        <v>500</v>
      </c>
      <c r="B53" s="244"/>
      <c r="C53" s="244"/>
      <c r="D53" s="244"/>
      <c r="E53" s="244"/>
      <c r="F53" s="244"/>
      <c r="G53" s="244"/>
      <c r="H53" s="244"/>
      <c r="I53" s="244"/>
      <c r="J53" s="242"/>
    </row>
    <row r="54" spans="1:10" ht="15" customHeight="1" x14ac:dyDescent="0.25">
      <c r="A54" s="264" t="s">
        <v>507</v>
      </c>
      <c r="B54" s="265"/>
      <c r="C54" s="265"/>
      <c r="D54" s="265"/>
      <c r="E54" s="265"/>
      <c r="F54" s="265"/>
      <c r="G54" s="265"/>
      <c r="H54" s="265"/>
      <c r="I54" s="265"/>
      <c r="J54" s="266"/>
    </row>
    <row r="55" spans="1:10" ht="27" customHeight="1" x14ac:dyDescent="0.25">
      <c r="A55" s="273" t="s">
        <v>501</v>
      </c>
      <c r="B55" s="274"/>
      <c r="C55" s="274"/>
      <c r="D55" s="274"/>
      <c r="E55" s="274"/>
      <c r="F55" s="274"/>
      <c r="G55" s="274"/>
      <c r="H55" s="274"/>
      <c r="I55" s="274"/>
      <c r="J55" s="275"/>
    </row>
    <row r="56" spans="1:10" ht="15" customHeight="1" x14ac:dyDescent="0.25">
      <c r="A56" s="270" t="s">
        <v>505</v>
      </c>
      <c r="B56" s="271"/>
      <c r="C56" s="271"/>
      <c r="D56" s="271"/>
      <c r="E56" s="271"/>
      <c r="F56" s="271"/>
      <c r="G56" s="271"/>
      <c r="H56" s="271"/>
      <c r="I56" s="271"/>
      <c r="J56" s="272"/>
    </row>
    <row r="57" spans="1:10" ht="15" customHeight="1" x14ac:dyDescent="0.25">
      <c r="A57" s="270" t="s">
        <v>506</v>
      </c>
      <c r="B57" s="271"/>
      <c r="C57" s="271"/>
      <c r="D57" s="271"/>
      <c r="E57" s="271"/>
      <c r="F57" s="271"/>
      <c r="G57" s="271"/>
      <c r="H57" s="271"/>
      <c r="I57" s="271"/>
      <c r="J57" s="272"/>
    </row>
    <row r="58" spans="1:10" ht="15" customHeight="1" x14ac:dyDescent="0.25">
      <c r="A58" s="270" t="s">
        <v>502</v>
      </c>
      <c r="B58" s="271"/>
      <c r="C58" s="271"/>
      <c r="D58" s="271"/>
      <c r="E58" s="271"/>
      <c r="F58" s="271"/>
      <c r="G58" s="271"/>
      <c r="H58" s="271"/>
      <c r="I58" s="271"/>
      <c r="J58" s="272"/>
    </row>
    <row r="59" spans="1:10" ht="15" customHeight="1" x14ac:dyDescent="0.25">
      <c r="A59" s="267" t="s">
        <v>503</v>
      </c>
      <c r="B59" s="268"/>
      <c r="C59" s="268"/>
      <c r="D59" s="268"/>
      <c r="E59" s="268"/>
      <c r="F59" s="268"/>
      <c r="G59" s="268"/>
      <c r="H59" s="268"/>
      <c r="I59" s="268"/>
      <c r="J59" s="269"/>
    </row>
    <row r="61" spans="1:10" x14ac:dyDescent="0.25">
      <c r="B61" s="239"/>
    </row>
  </sheetData>
  <mergeCells count="8">
    <mergeCell ref="A1:I1"/>
    <mergeCell ref="A51:I51"/>
    <mergeCell ref="A54:J54"/>
    <mergeCell ref="A59:J59"/>
    <mergeCell ref="A58:J58"/>
    <mergeCell ref="A57:J57"/>
    <mergeCell ref="A56:J56"/>
    <mergeCell ref="A55:J55"/>
  </mergeCells>
  <pageMargins left="0.7" right="0.7" top="0.75" bottom="0.75" header="0.3" footer="0.3"/>
  <pageSetup scale="54" orientation="landscape"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zoomScale="90" zoomScaleNormal="90" workbookViewId="0">
      <selection activeCell="J21" sqref="J21"/>
    </sheetView>
  </sheetViews>
  <sheetFormatPr defaultRowHeight="15" x14ac:dyDescent="0.25"/>
  <cols>
    <col min="1" max="1" width="10.5703125" customWidth="1"/>
    <col min="2" max="2" width="20.140625" customWidth="1"/>
    <col min="3" max="3" width="16.85546875" customWidth="1"/>
    <col min="4" max="4" width="16.5703125" customWidth="1"/>
    <col min="5" max="7" width="10.5703125" customWidth="1"/>
    <col min="8" max="8" width="14.5703125" customWidth="1"/>
    <col min="9" max="9" width="17.140625" customWidth="1"/>
    <col min="10" max="10" width="16.85546875" customWidth="1"/>
    <col min="11" max="13" width="10.5703125" customWidth="1"/>
  </cols>
  <sheetData>
    <row r="1" spans="1:17" ht="19.5" thickBot="1" x14ac:dyDescent="0.3">
      <c r="A1" s="15" t="s">
        <v>229</v>
      </c>
      <c r="B1" s="15"/>
      <c r="C1" s="15"/>
      <c r="D1" s="15"/>
      <c r="E1" s="15"/>
      <c r="F1" s="15"/>
      <c r="G1" s="15"/>
      <c r="H1" s="15"/>
      <c r="I1" s="15"/>
      <c r="J1" s="15"/>
      <c r="K1" s="15"/>
      <c r="L1" s="15"/>
      <c r="M1" s="14"/>
      <c r="N1" s="11"/>
      <c r="O1" s="11"/>
      <c r="P1" s="11"/>
      <c r="Q1" s="11"/>
    </row>
    <row r="2" spans="1:17" ht="15.75" customHeight="1" x14ac:dyDescent="0.25">
      <c r="A2" s="277" t="s">
        <v>56</v>
      </c>
      <c r="B2" s="277" t="s">
        <v>54</v>
      </c>
      <c r="C2" s="279"/>
      <c r="D2" s="279"/>
      <c r="E2" s="279"/>
      <c r="F2" s="279"/>
      <c r="G2" s="280"/>
      <c r="H2" s="281" t="s">
        <v>55</v>
      </c>
      <c r="I2" s="282"/>
      <c r="J2" s="282"/>
      <c r="K2" s="282"/>
      <c r="L2" s="282"/>
      <c r="M2" s="283"/>
    </row>
    <row r="3" spans="1:17" ht="50.25" customHeight="1" thickBot="1" x14ac:dyDescent="0.3">
      <c r="A3" s="278"/>
      <c r="B3" s="152" t="s">
        <v>512</v>
      </c>
      <c r="C3" s="152" t="s">
        <v>509</v>
      </c>
      <c r="D3" s="153" t="s">
        <v>398</v>
      </c>
      <c r="E3" s="153" t="s">
        <v>399</v>
      </c>
      <c r="F3" s="153" t="s">
        <v>57</v>
      </c>
      <c r="G3" s="154" t="s">
        <v>58</v>
      </c>
      <c r="H3" s="152" t="s">
        <v>510</v>
      </c>
      <c r="I3" s="152" t="s">
        <v>511</v>
      </c>
      <c r="J3" s="153" t="s">
        <v>400</v>
      </c>
      <c r="K3" s="153" t="s">
        <v>399</v>
      </c>
      <c r="L3" s="153" t="s">
        <v>57</v>
      </c>
      <c r="M3" s="154" t="s">
        <v>58</v>
      </c>
    </row>
    <row r="4" spans="1:17" ht="15.75" thickBot="1" x14ac:dyDescent="0.3">
      <c r="A4" s="155" t="s">
        <v>59</v>
      </c>
      <c r="B4" s="245">
        <v>12201</v>
      </c>
      <c r="C4" s="249">
        <v>2836</v>
      </c>
      <c r="D4" s="75">
        <v>0.23200000000000001</v>
      </c>
      <c r="E4" s="74">
        <v>2.5999999999999999E-2</v>
      </c>
      <c r="F4" s="75">
        <f t="shared" ref="F4:F12" si="0">D4+E4</f>
        <v>0.25800000000000001</v>
      </c>
      <c r="G4" s="76">
        <f t="shared" ref="G4:G12" si="1">D4-E4</f>
        <v>0.20600000000000002</v>
      </c>
      <c r="H4" s="245">
        <v>29461</v>
      </c>
      <c r="I4" s="249">
        <v>4534</v>
      </c>
      <c r="J4" s="77">
        <v>0.154</v>
      </c>
      <c r="K4" s="77">
        <v>1.4E-2</v>
      </c>
      <c r="L4" s="78">
        <f t="shared" ref="L4:L12" si="2">J4+K4</f>
        <v>0.16800000000000001</v>
      </c>
      <c r="M4" s="76">
        <f t="shared" ref="M4:M12" si="3">J4-K4</f>
        <v>0.13999999999999999</v>
      </c>
    </row>
    <row r="5" spans="1:17" x14ac:dyDescent="0.25">
      <c r="A5" s="156" t="s">
        <v>8</v>
      </c>
      <c r="B5" s="246">
        <v>1546</v>
      </c>
      <c r="C5" s="253">
        <v>398</v>
      </c>
      <c r="D5" s="87">
        <v>0.25700000000000001</v>
      </c>
      <c r="E5" s="79">
        <v>9.6000000000000002E-2</v>
      </c>
      <c r="F5" s="87">
        <f t="shared" si="0"/>
        <v>0.35299999999999998</v>
      </c>
      <c r="G5" s="88">
        <f t="shared" si="1"/>
        <v>0.161</v>
      </c>
      <c r="H5" s="246">
        <v>2485</v>
      </c>
      <c r="I5" s="255">
        <v>258</v>
      </c>
      <c r="J5" s="80">
        <v>0.104</v>
      </c>
      <c r="K5" s="80">
        <v>4.9000000000000002E-2</v>
      </c>
      <c r="L5" s="89">
        <f t="shared" si="2"/>
        <v>0.153</v>
      </c>
      <c r="M5" s="88">
        <f t="shared" si="3"/>
        <v>5.4999999999999993E-2</v>
      </c>
    </row>
    <row r="6" spans="1:17" x14ac:dyDescent="0.25">
      <c r="A6" s="72" t="s">
        <v>12</v>
      </c>
      <c r="B6" s="247">
        <v>333</v>
      </c>
      <c r="C6" s="254">
        <v>186</v>
      </c>
      <c r="D6" s="82">
        <v>0.55900000000000005</v>
      </c>
      <c r="E6" s="81">
        <v>0.17</v>
      </c>
      <c r="F6" s="82">
        <f t="shared" si="0"/>
        <v>0.72900000000000009</v>
      </c>
      <c r="G6" s="83">
        <f t="shared" si="1"/>
        <v>0.38900000000000001</v>
      </c>
      <c r="H6" s="247">
        <v>1098</v>
      </c>
      <c r="I6" s="256">
        <v>393</v>
      </c>
      <c r="J6" s="84">
        <v>0.35799999999999998</v>
      </c>
      <c r="K6" s="84">
        <v>0.11800000000000001</v>
      </c>
      <c r="L6" s="70">
        <f t="shared" si="2"/>
        <v>0.47599999999999998</v>
      </c>
      <c r="M6" s="83">
        <f t="shared" si="3"/>
        <v>0.24</v>
      </c>
    </row>
    <row r="7" spans="1:17" x14ac:dyDescent="0.25">
      <c r="A7" s="72" t="s">
        <v>11</v>
      </c>
      <c r="B7" s="247">
        <v>1539</v>
      </c>
      <c r="C7" s="252">
        <v>1031</v>
      </c>
      <c r="D7" s="82">
        <v>0.67</v>
      </c>
      <c r="E7" s="81">
        <v>0.09</v>
      </c>
      <c r="F7" s="82">
        <f t="shared" si="0"/>
        <v>0.76</v>
      </c>
      <c r="G7" s="83">
        <f t="shared" si="1"/>
        <v>0.58000000000000007</v>
      </c>
      <c r="H7" s="247">
        <v>4021</v>
      </c>
      <c r="I7" s="250">
        <v>1531</v>
      </c>
      <c r="J7" s="84">
        <v>0.38100000000000001</v>
      </c>
      <c r="K7" s="84">
        <v>5.9000000000000004E-2</v>
      </c>
      <c r="L7" s="70">
        <f t="shared" si="2"/>
        <v>0.44</v>
      </c>
      <c r="M7" s="83">
        <f t="shared" si="3"/>
        <v>0.32200000000000001</v>
      </c>
    </row>
    <row r="8" spans="1:17" x14ac:dyDescent="0.25">
      <c r="A8" s="72" t="s">
        <v>9</v>
      </c>
      <c r="B8" s="247">
        <v>1819</v>
      </c>
      <c r="C8" s="250">
        <v>297</v>
      </c>
      <c r="D8" s="70">
        <v>0.16300000000000001</v>
      </c>
      <c r="E8" s="84">
        <v>5.5999999999999994E-2</v>
      </c>
      <c r="F8" s="70">
        <f t="shared" si="0"/>
        <v>0.219</v>
      </c>
      <c r="G8" s="83">
        <f t="shared" si="1"/>
        <v>0.10700000000000001</v>
      </c>
      <c r="H8" s="247">
        <v>4325</v>
      </c>
      <c r="I8" s="250">
        <v>881</v>
      </c>
      <c r="J8" s="84">
        <v>0.20399999999999999</v>
      </c>
      <c r="K8" s="84">
        <v>4.7E-2</v>
      </c>
      <c r="L8" s="70">
        <f t="shared" si="2"/>
        <v>0.251</v>
      </c>
      <c r="M8" s="83">
        <f t="shared" si="3"/>
        <v>0.15699999999999997</v>
      </c>
    </row>
    <row r="9" spans="1:17" x14ac:dyDescent="0.25">
      <c r="A9" s="72" t="s">
        <v>10</v>
      </c>
      <c r="B9" s="247">
        <v>1778</v>
      </c>
      <c r="C9" s="250">
        <v>300</v>
      </c>
      <c r="D9" s="70">
        <v>0.16900000000000001</v>
      </c>
      <c r="E9" s="84">
        <v>0.06</v>
      </c>
      <c r="F9" s="70">
        <f t="shared" si="0"/>
        <v>0.22900000000000001</v>
      </c>
      <c r="G9" s="83">
        <f t="shared" si="1"/>
        <v>0.10900000000000001</v>
      </c>
      <c r="H9" s="247">
        <v>3870</v>
      </c>
      <c r="I9" s="250">
        <v>501</v>
      </c>
      <c r="J9" s="84">
        <v>0.129</v>
      </c>
      <c r="K9" s="84">
        <v>4.2999999999999997E-2</v>
      </c>
      <c r="L9" s="70">
        <f t="shared" si="2"/>
        <v>0.17199999999999999</v>
      </c>
      <c r="M9" s="83">
        <f t="shared" si="3"/>
        <v>8.6000000000000007E-2</v>
      </c>
    </row>
    <row r="10" spans="1:17" x14ac:dyDescent="0.25">
      <c r="A10" s="72" t="s">
        <v>7</v>
      </c>
      <c r="B10" s="247">
        <v>1233</v>
      </c>
      <c r="C10" s="250">
        <v>366</v>
      </c>
      <c r="D10" s="70">
        <v>0.29699999999999999</v>
      </c>
      <c r="E10" s="84">
        <v>9.3000000000000013E-2</v>
      </c>
      <c r="F10" s="70">
        <f t="shared" si="0"/>
        <v>0.39</v>
      </c>
      <c r="G10" s="83">
        <f t="shared" si="1"/>
        <v>0.20399999999999996</v>
      </c>
      <c r="H10" s="247">
        <v>2649</v>
      </c>
      <c r="I10" s="250">
        <v>281</v>
      </c>
      <c r="J10" s="84">
        <v>0.106</v>
      </c>
      <c r="K10" s="84">
        <v>3.7000000000000005E-2</v>
      </c>
      <c r="L10" s="70">
        <f t="shared" si="2"/>
        <v>0.14300000000000002</v>
      </c>
      <c r="M10" s="83">
        <f t="shared" si="3"/>
        <v>6.8999999999999992E-2</v>
      </c>
    </row>
    <row r="11" spans="1:17" x14ac:dyDescent="0.25">
      <c r="A11" s="72" t="s">
        <v>6</v>
      </c>
      <c r="B11" s="247">
        <v>1587</v>
      </c>
      <c r="C11" s="250">
        <v>145</v>
      </c>
      <c r="D11" s="70">
        <v>9.0999999999999998E-2</v>
      </c>
      <c r="E11" s="84">
        <v>6.3E-2</v>
      </c>
      <c r="F11" s="70">
        <f t="shared" si="0"/>
        <v>0.154</v>
      </c>
      <c r="G11" s="83">
        <f t="shared" si="1"/>
        <v>2.7999999999999997E-2</v>
      </c>
      <c r="H11" s="247">
        <v>4333</v>
      </c>
      <c r="I11" s="250">
        <v>310</v>
      </c>
      <c r="J11" s="84">
        <v>7.1999999999999995E-2</v>
      </c>
      <c r="K11" s="84">
        <v>3.3000000000000002E-2</v>
      </c>
      <c r="L11" s="70">
        <f t="shared" si="2"/>
        <v>0.105</v>
      </c>
      <c r="M11" s="83">
        <f t="shared" si="3"/>
        <v>3.8999999999999993E-2</v>
      </c>
    </row>
    <row r="12" spans="1:17" ht="15.75" thickBot="1" x14ac:dyDescent="0.3">
      <c r="A12" s="73" t="s">
        <v>13</v>
      </c>
      <c r="B12" s="248">
        <v>2366</v>
      </c>
      <c r="C12" s="251">
        <v>113</v>
      </c>
      <c r="D12" s="71">
        <v>4.8000000000000001E-2</v>
      </c>
      <c r="E12" s="85">
        <v>3.1E-2</v>
      </c>
      <c r="F12" s="71">
        <f t="shared" si="0"/>
        <v>7.9000000000000001E-2</v>
      </c>
      <c r="G12" s="86">
        <f t="shared" si="1"/>
        <v>1.7000000000000001E-2</v>
      </c>
      <c r="H12" s="248">
        <v>6680</v>
      </c>
      <c r="I12" s="251">
        <v>379</v>
      </c>
      <c r="J12" s="85">
        <v>5.7000000000000002E-2</v>
      </c>
      <c r="K12" s="85">
        <v>1.9E-2</v>
      </c>
      <c r="L12" s="71">
        <f t="shared" si="2"/>
        <v>7.5999999999999998E-2</v>
      </c>
      <c r="M12" s="86">
        <f t="shared" si="3"/>
        <v>3.8000000000000006E-2</v>
      </c>
    </row>
    <row r="13" spans="1:17" ht="24" customHeight="1" x14ac:dyDescent="0.25">
      <c r="A13" s="276" t="s">
        <v>513</v>
      </c>
      <c r="B13" s="276"/>
      <c r="C13" s="276"/>
      <c r="D13" s="276"/>
      <c r="E13" s="276"/>
      <c r="F13" s="276"/>
      <c r="G13" s="276"/>
      <c r="H13" s="276"/>
      <c r="I13" s="276"/>
      <c r="J13" s="276"/>
      <c r="K13" s="276"/>
      <c r="L13" s="276"/>
      <c r="M13" s="276"/>
    </row>
    <row r="14" spans="1:17" x14ac:dyDescent="0.25">
      <c r="D14" s="16"/>
      <c r="J14" s="16"/>
    </row>
    <row r="15" spans="1:17" x14ac:dyDescent="0.25">
      <c r="D15" s="16"/>
      <c r="J15" s="16"/>
    </row>
    <row r="16" spans="1:17" x14ac:dyDescent="0.25">
      <c r="D16" s="16"/>
      <c r="G16" s="16"/>
      <c r="H16" s="16"/>
      <c r="I16" s="16"/>
      <c r="J16" s="16"/>
      <c r="M16" s="16"/>
    </row>
    <row r="17" spans="4:13" x14ac:dyDescent="0.25">
      <c r="D17" s="16"/>
      <c r="G17" s="16"/>
      <c r="H17" s="16"/>
      <c r="I17" s="16"/>
      <c r="J17" s="16"/>
      <c r="M17" s="16"/>
    </row>
    <row r="18" spans="4:13" x14ac:dyDescent="0.25">
      <c r="D18" s="16"/>
      <c r="G18" s="16"/>
      <c r="H18" s="16"/>
      <c r="I18" s="16"/>
      <c r="J18" s="16"/>
      <c r="M18" s="16"/>
    </row>
    <row r="19" spans="4:13" x14ac:dyDescent="0.25">
      <c r="D19" s="16"/>
      <c r="G19" s="16"/>
      <c r="H19" s="16"/>
      <c r="I19" s="16"/>
      <c r="J19" s="16"/>
      <c r="M19" s="16"/>
    </row>
    <row r="20" spans="4:13" x14ac:dyDescent="0.25">
      <c r="D20" s="16"/>
      <c r="G20" s="16"/>
      <c r="H20" s="16"/>
      <c r="I20" s="16"/>
      <c r="J20" s="16"/>
      <c r="M20" s="16"/>
    </row>
    <row r="21" spans="4:13" x14ac:dyDescent="0.25">
      <c r="D21" s="16"/>
      <c r="G21" s="16"/>
      <c r="H21" s="16"/>
      <c r="I21" s="16"/>
      <c r="J21" s="16"/>
      <c r="M21" s="16"/>
    </row>
    <row r="22" spans="4:13" x14ac:dyDescent="0.25">
      <c r="D22" s="16"/>
      <c r="G22" s="16"/>
      <c r="H22" s="16"/>
      <c r="I22" s="16"/>
      <c r="J22" s="16"/>
      <c r="M22" s="16"/>
    </row>
    <row r="23" spans="4:13" x14ac:dyDescent="0.25">
      <c r="D23" s="16"/>
      <c r="G23" s="16"/>
      <c r="H23" s="16"/>
      <c r="I23" s="16"/>
      <c r="M23" s="16"/>
    </row>
    <row r="24" spans="4:13" x14ac:dyDescent="0.25">
      <c r="G24" s="16"/>
      <c r="H24" s="16"/>
      <c r="I24" s="16"/>
      <c r="M24" s="16"/>
    </row>
  </sheetData>
  <mergeCells count="4">
    <mergeCell ref="A13:M13"/>
    <mergeCell ref="A2:A3"/>
    <mergeCell ref="B2:G2"/>
    <mergeCell ref="H2:M2"/>
  </mergeCells>
  <pageMargins left="0.7" right="0.7" top="0.75" bottom="0.75" header="0.3" footer="0.3"/>
  <pageSetup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N86"/>
  <sheetViews>
    <sheetView zoomScale="80" zoomScaleNormal="80" zoomScaleSheetLayoutView="100" workbookViewId="0">
      <pane ySplit="3" topLeftCell="A4" activePane="bottomLeft" state="frozen"/>
      <selection pane="bottomLeft" activeCell="J91" sqref="J91"/>
    </sheetView>
  </sheetViews>
  <sheetFormatPr defaultRowHeight="15" x14ac:dyDescent="0.25"/>
  <cols>
    <col min="1" max="1" width="14.140625" style="10" bestFit="1" customWidth="1"/>
    <col min="2" max="2" width="103.140625" bestFit="1" customWidth="1"/>
    <col min="3" max="3" width="37.140625" bestFit="1" customWidth="1"/>
    <col min="4" max="4" width="11" customWidth="1"/>
    <col min="5" max="5" width="17.28515625" bestFit="1" customWidth="1"/>
    <col min="6" max="9" width="20.7109375" customWidth="1"/>
    <col min="10" max="10" width="15.7109375" customWidth="1"/>
    <col min="11" max="11" width="15.7109375" style="103" customWidth="1"/>
  </cols>
  <sheetData>
    <row r="1" spans="1:65" ht="18.75" customHeight="1" x14ac:dyDescent="0.25">
      <c r="A1" s="285" t="s">
        <v>230</v>
      </c>
      <c r="B1" s="285"/>
      <c r="C1" s="285"/>
      <c r="D1" s="285"/>
      <c r="E1" s="285"/>
      <c r="F1" s="285"/>
      <c r="G1" s="285"/>
      <c r="H1" s="285"/>
      <c r="I1" s="285"/>
      <c r="J1" s="285"/>
      <c r="K1" s="285"/>
    </row>
    <row r="2" spans="1:65" ht="18" customHeight="1" thickBot="1" x14ac:dyDescent="0.3">
      <c r="A2" s="284" t="s">
        <v>91</v>
      </c>
      <c r="B2" s="284"/>
      <c r="C2" s="284"/>
      <c r="D2" s="284"/>
      <c r="E2" s="284"/>
      <c r="F2" s="284"/>
      <c r="G2" s="284"/>
      <c r="H2" s="284"/>
      <c r="I2" s="284"/>
      <c r="J2" s="284"/>
      <c r="K2" s="284"/>
    </row>
    <row r="3" spans="1:65" s="1" customFormat="1" ht="32.25" customHeight="1" x14ac:dyDescent="0.25">
      <c r="A3" s="44" t="s">
        <v>1</v>
      </c>
      <c r="B3" s="45" t="s">
        <v>2</v>
      </c>
      <c r="C3" s="45" t="s">
        <v>227</v>
      </c>
      <c r="D3" s="45" t="s">
        <v>3</v>
      </c>
      <c r="E3" s="45" t="s">
        <v>15</v>
      </c>
      <c r="F3" s="45" t="s">
        <v>231</v>
      </c>
      <c r="G3" s="45" t="s">
        <v>232</v>
      </c>
      <c r="H3" s="45" t="s">
        <v>225</v>
      </c>
      <c r="I3" s="45" t="s">
        <v>233</v>
      </c>
      <c r="J3" s="100" t="s">
        <v>234</v>
      </c>
      <c r="K3" s="102" t="s">
        <v>216</v>
      </c>
    </row>
    <row r="4" spans="1:65" s="3" customFormat="1" ht="15.75" x14ac:dyDescent="0.25">
      <c r="A4" s="212" t="s">
        <v>401</v>
      </c>
      <c r="B4" s="133" t="s">
        <v>402</v>
      </c>
      <c r="C4" s="133" t="s">
        <v>318</v>
      </c>
      <c r="D4" s="132" t="s">
        <v>13</v>
      </c>
      <c r="E4" s="132" t="s">
        <v>17</v>
      </c>
      <c r="F4" s="127">
        <v>932</v>
      </c>
      <c r="G4" s="127">
        <v>685</v>
      </c>
      <c r="H4" s="178">
        <f t="shared" ref="H4:H8" si="0">G4/F4</f>
        <v>0.73497854077253222</v>
      </c>
      <c r="I4" s="127">
        <v>1112</v>
      </c>
      <c r="J4" s="178">
        <f>F4/I4</f>
        <v>0.83812949640287771</v>
      </c>
      <c r="K4" s="193">
        <f t="shared" ref="K4:K8" si="1">ROUND(H4*I4,0)</f>
        <v>817</v>
      </c>
    </row>
    <row r="5" spans="1:65" s="3" customFormat="1" ht="15.75" x14ac:dyDescent="0.25">
      <c r="A5" s="213">
        <v>140</v>
      </c>
      <c r="B5" s="101" t="s">
        <v>60</v>
      </c>
      <c r="C5" s="101" t="s">
        <v>319</v>
      </c>
      <c r="D5" s="129" t="s">
        <v>8</v>
      </c>
      <c r="E5" s="129" t="s">
        <v>25</v>
      </c>
      <c r="F5" s="130">
        <v>160</v>
      </c>
      <c r="G5" s="130">
        <v>160</v>
      </c>
      <c r="H5" s="179">
        <f t="shared" si="0"/>
        <v>1</v>
      </c>
      <c r="I5" s="130">
        <v>176</v>
      </c>
      <c r="J5" s="179">
        <f t="shared" ref="J5:J8" si="2">F5/I5</f>
        <v>0.90909090909090906</v>
      </c>
      <c r="K5" s="194">
        <f t="shared" si="1"/>
        <v>176</v>
      </c>
    </row>
    <row r="6" spans="1:65" x14ac:dyDescent="0.25">
      <c r="A6" s="214">
        <v>3073</v>
      </c>
      <c r="B6" s="158" t="s">
        <v>61</v>
      </c>
      <c r="C6" s="158" t="s">
        <v>320</v>
      </c>
      <c r="D6" s="159" t="s">
        <v>7</v>
      </c>
      <c r="E6" s="159" t="s">
        <v>25</v>
      </c>
      <c r="F6" s="160">
        <v>60</v>
      </c>
      <c r="G6" s="160">
        <v>60</v>
      </c>
      <c r="H6" s="180">
        <f t="shared" si="0"/>
        <v>1</v>
      </c>
      <c r="I6" s="160">
        <v>63</v>
      </c>
      <c r="J6" s="180">
        <f t="shared" si="2"/>
        <v>0.95238095238095233</v>
      </c>
      <c r="K6" s="195">
        <f t="shared" si="1"/>
        <v>63</v>
      </c>
    </row>
    <row r="7" spans="1:65" ht="15.75" thickBot="1" x14ac:dyDescent="0.3">
      <c r="A7" s="213">
        <v>1137</v>
      </c>
      <c r="B7" s="101" t="s">
        <v>62</v>
      </c>
      <c r="C7" s="101" t="s">
        <v>321</v>
      </c>
      <c r="D7" s="129" t="s">
        <v>6</v>
      </c>
      <c r="E7" s="129" t="s">
        <v>25</v>
      </c>
      <c r="F7" s="130">
        <v>134</v>
      </c>
      <c r="G7" s="130">
        <v>134</v>
      </c>
      <c r="H7" s="179">
        <f t="shared" si="0"/>
        <v>1</v>
      </c>
      <c r="I7" s="130">
        <v>176</v>
      </c>
      <c r="J7" s="179">
        <f t="shared" si="2"/>
        <v>0.76136363636363635</v>
      </c>
      <c r="K7" s="194">
        <f t="shared" si="1"/>
        <v>176</v>
      </c>
    </row>
    <row r="8" spans="1:65" x14ac:dyDescent="0.25">
      <c r="A8" s="298">
        <v>3072</v>
      </c>
      <c r="B8" s="300" t="s">
        <v>126</v>
      </c>
      <c r="C8" s="43" t="s">
        <v>322</v>
      </c>
      <c r="D8" s="302" t="s">
        <v>13</v>
      </c>
      <c r="E8" s="302" t="s">
        <v>25</v>
      </c>
      <c r="F8" s="312">
        <v>169</v>
      </c>
      <c r="G8" s="312">
        <v>169</v>
      </c>
      <c r="H8" s="315">
        <f t="shared" si="0"/>
        <v>1</v>
      </c>
      <c r="I8" s="312">
        <v>176</v>
      </c>
      <c r="J8" s="315">
        <f t="shared" si="2"/>
        <v>0.96022727272727271</v>
      </c>
      <c r="K8" s="317">
        <f t="shared" si="1"/>
        <v>176</v>
      </c>
    </row>
    <row r="9" spans="1:65" ht="15.75" thickBot="1" x14ac:dyDescent="0.3">
      <c r="A9" s="299"/>
      <c r="B9" s="301"/>
      <c r="C9" s="161" t="s">
        <v>209</v>
      </c>
      <c r="D9" s="303"/>
      <c r="E9" s="303"/>
      <c r="F9" s="313"/>
      <c r="G9" s="313"/>
      <c r="H9" s="316"/>
      <c r="I9" s="313"/>
      <c r="J9" s="316"/>
      <c r="K9" s="318"/>
    </row>
    <row r="10" spans="1:65" x14ac:dyDescent="0.25">
      <c r="A10" s="215">
        <v>141</v>
      </c>
      <c r="B10" s="33" t="s">
        <v>203</v>
      </c>
      <c r="C10" s="33" t="s">
        <v>323</v>
      </c>
      <c r="D10" s="34" t="s">
        <v>7</v>
      </c>
      <c r="E10" s="34" t="s">
        <v>25</v>
      </c>
      <c r="F10" s="35">
        <v>108</v>
      </c>
      <c r="G10" s="35">
        <v>108</v>
      </c>
      <c r="H10" s="68"/>
      <c r="I10" s="35">
        <v>110</v>
      </c>
      <c r="J10" s="67">
        <f>F10/I10</f>
        <v>0.98181818181818181</v>
      </c>
      <c r="K10" s="197">
        <v>110</v>
      </c>
    </row>
    <row r="11" spans="1:65" ht="15.75" customHeight="1" x14ac:dyDescent="0.25">
      <c r="A11" s="216">
        <v>3068</v>
      </c>
      <c r="B11" s="164" t="s">
        <v>63</v>
      </c>
      <c r="C11" s="164" t="s">
        <v>324</v>
      </c>
      <c r="D11" s="165" t="s">
        <v>12</v>
      </c>
      <c r="E11" s="165" t="s">
        <v>44</v>
      </c>
      <c r="F11" s="166">
        <v>599</v>
      </c>
      <c r="G11" s="166">
        <v>119</v>
      </c>
      <c r="H11" s="182">
        <f>G11/F11</f>
        <v>0.19866444073455761</v>
      </c>
      <c r="I11" s="166">
        <v>620</v>
      </c>
      <c r="J11" s="182">
        <f>F11/I11</f>
        <v>0.96612903225806457</v>
      </c>
      <c r="K11" s="198">
        <v>123</v>
      </c>
    </row>
    <row r="12" spans="1:65" x14ac:dyDescent="0.25">
      <c r="A12" s="217">
        <v>289</v>
      </c>
      <c r="B12" s="64" t="s">
        <v>325</v>
      </c>
      <c r="C12" s="64" t="s">
        <v>326</v>
      </c>
      <c r="D12" s="65" t="s">
        <v>9</v>
      </c>
      <c r="E12" s="65" t="s">
        <v>25</v>
      </c>
      <c r="F12" s="66">
        <v>89</v>
      </c>
      <c r="G12" s="66">
        <v>89</v>
      </c>
      <c r="H12" s="67">
        <f>G12/F12</f>
        <v>1</v>
      </c>
      <c r="I12" s="66">
        <v>135</v>
      </c>
      <c r="J12" s="67">
        <f>F12/I12</f>
        <v>0.65925925925925921</v>
      </c>
      <c r="K12" s="51">
        <v>135</v>
      </c>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5.75" thickBot="1" x14ac:dyDescent="0.3">
      <c r="A13" s="218">
        <v>142</v>
      </c>
      <c r="B13" s="161" t="s">
        <v>403</v>
      </c>
      <c r="C13" s="161" t="s">
        <v>327</v>
      </c>
      <c r="D13" s="162" t="s">
        <v>10</v>
      </c>
      <c r="E13" s="162" t="s">
        <v>32</v>
      </c>
      <c r="F13" s="163">
        <v>328</v>
      </c>
      <c r="G13" s="163">
        <v>328</v>
      </c>
      <c r="H13" s="181">
        <f>G13/F13</f>
        <v>1</v>
      </c>
      <c r="I13" s="163">
        <v>333</v>
      </c>
      <c r="J13" s="181">
        <f>F13/I13</f>
        <v>0.98498498498498499</v>
      </c>
      <c r="K13" s="196">
        <v>333</v>
      </c>
    </row>
    <row r="14" spans="1:65" x14ac:dyDescent="0.25">
      <c r="A14" s="294">
        <v>126</v>
      </c>
      <c r="B14" s="29" t="s">
        <v>404</v>
      </c>
      <c r="C14" s="29" t="s">
        <v>242</v>
      </c>
      <c r="D14" s="30" t="s">
        <v>9</v>
      </c>
      <c r="E14" s="290" t="s">
        <v>328</v>
      </c>
      <c r="F14" s="292">
        <v>644</v>
      </c>
      <c r="G14" s="292">
        <v>47</v>
      </c>
      <c r="H14" s="286">
        <f>G14/F14</f>
        <v>7.2981366459627328E-2</v>
      </c>
      <c r="I14" s="292">
        <v>882</v>
      </c>
      <c r="J14" s="286">
        <f>F14/I14</f>
        <v>0.73015873015873012</v>
      </c>
      <c r="K14" s="320">
        <f>ROUND(H14*I14,0)</f>
        <v>64</v>
      </c>
    </row>
    <row r="15" spans="1:65" x14ac:dyDescent="0.25">
      <c r="A15" s="295"/>
      <c r="B15" s="124" t="s">
        <v>405</v>
      </c>
      <c r="C15" s="124" t="s">
        <v>327</v>
      </c>
      <c r="D15" s="36" t="s">
        <v>10</v>
      </c>
      <c r="E15" s="297"/>
      <c r="F15" s="314"/>
      <c r="G15" s="314"/>
      <c r="H15" s="319"/>
      <c r="I15" s="314"/>
      <c r="J15" s="319"/>
      <c r="K15" s="321"/>
    </row>
    <row r="16" spans="1:65" x14ac:dyDescent="0.25">
      <c r="A16" s="295"/>
      <c r="B16" s="64" t="s">
        <v>27</v>
      </c>
      <c r="C16" s="64" t="s">
        <v>406</v>
      </c>
      <c r="D16" s="65" t="s">
        <v>9</v>
      </c>
      <c r="E16" s="297"/>
      <c r="F16" s="314"/>
      <c r="G16" s="314"/>
      <c r="H16" s="319"/>
      <c r="I16" s="314"/>
      <c r="J16" s="319"/>
      <c r="K16" s="321"/>
    </row>
    <row r="17" spans="1:11" ht="15.75" thickBot="1" x14ac:dyDescent="0.3">
      <c r="A17" s="296"/>
      <c r="B17" s="167" t="s">
        <v>27</v>
      </c>
      <c r="C17" s="167" t="s">
        <v>329</v>
      </c>
      <c r="D17" s="168" t="s">
        <v>8</v>
      </c>
      <c r="E17" s="291"/>
      <c r="F17" s="293"/>
      <c r="G17" s="293"/>
      <c r="H17" s="287"/>
      <c r="I17" s="293"/>
      <c r="J17" s="287"/>
      <c r="K17" s="322"/>
    </row>
    <row r="18" spans="1:11" x14ac:dyDescent="0.25">
      <c r="A18" s="219" t="s">
        <v>101</v>
      </c>
      <c r="B18" s="39" t="s">
        <v>100</v>
      </c>
      <c r="C18" s="39" t="s">
        <v>330</v>
      </c>
      <c r="D18" s="40" t="s">
        <v>9</v>
      </c>
      <c r="E18" s="40" t="s">
        <v>116</v>
      </c>
      <c r="F18" s="41">
        <v>983</v>
      </c>
      <c r="G18" s="41">
        <v>409</v>
      </c>
      <c r="H18" s="42">
        <f>G18/F18</f>
        <v>0.41607324516785349</v>
      </c>
      <c r="I18" s="41">
        <v>1000</v>
      </c>
      <c r="J18" s="178">
        <f t="shared" ref="J18:J38" si="3">F18/I18</f>
        <v>0.98299999999999998</v>
      </c>
      <c r="K18" s="50">
        <v>416</v>
      </c>
    </row>
    <row r="19" spans="1:11" x14ac:dyDescent="0.25">
      <c r="A19" s="213">
        <v>188</v>
      </c>
      <c r="B19" s="101" t="s">
        <v>64</v>
      </c>
      <c r="C19" s="101" t="s">
        <v>331</v>
      </c>
      <c r="D19" s="129" t="s">
        <v>13</v>
      </c>
      <c r="E19" s="129" t="s">
        <v>22</v>
      </c>
      <c r="F19" s="130">
        <v>385</v>
      </c>
      <c r="G19" s="130">
        <v>385</v>
      </c>
      <c r="H19" s="179">
        <f>G19/F19</f>
        <v>1</v>
      </c>
      <c r="I19" s="130">
        <v>400</v>
      </c>
      <c r="J19" s="179">
        <f>F19/I19</f>
        <v>0.96250000000000002</v>
      </c>
      <c r="K19" s="194">
        <f t="shared" ref="K19:K38" si="4">ROUND(H19*I19,0)</f>
        <v>400</v>
      </c>
    </row>
    <row r="20" spans="1:11" s="3" customFormat="1" ht="15.75" x14ac:dyDescent="0.25">
      <c r="A20" s="220">
        <v>1103</v>
      </c>
      <c r="B20" s="133" t="s">
        <v>65</v>
      </c>
      <c r="C20" s="133" t="s">
        <v>332</v>
      </c>
      <c r="D20" s="132" t="s">
        <v>9</v>
      </c>
      <c r="E20" s="132" t="s">
        <v>17</v>
      </c>
      <c r="F20" s="127">
        <v>276</v>
      </c>
      <c r="G20" s="127">
        <v>208</v>
      </c>
      <c r="H20" s="178">
        <f t="shared" ref="H20:H59" si="5">G20/F20</f>
        <v>0.75362318840579712</v>
      </c>
      <c r="I20" s="127">
        <v>308</v>
      </c>
      <c r="J20" s="178">
        <f t="shared" si="3"/>
        <v>0.89610389610389607</v>
      </c>
      <c r="K20" s="193">
        <f t="shared" si="4"/>
        <v>232</v>
      </c>
    </row>
    <row r="21" spans="1:11" x14ac:dyDescent="0.25">
      <c r="A21" s="213">
        <v>1104</v>
      </c>
      <c r="B21" s="101" t="s">
        <v>66</v>
      </c>
      <c r="C21" s="101" t="s">
        <v>333</v>
      </c>
      <c r="D21" s="129" t="s">
        <v>7</v>
      </c>
      <c r="E21" s="129" t="s">
        <v>28</v>
      </c>
      <c r="F21" s="130">
        <v>238</v>
      </c>
      <c r="G21" s="130">
        <v>166</v>
      </c>
      <c r="H21" s="179">
        <f t="shared" si="5"/>
        <v>0.69747899159663862</v>
      </c>
      <c r="I21" s="130">
        <v>280</v>
      </c>
      <c r="J21" s="179">
        <f t="shared" si="3"/>
        <v>0.85</v>
      </c>
      <c r="K21" s="194">
        <f t="shared" si="4"/>
        <v>195</v>
      </c>
    </row>
    <row r="22" spans="1:11" s="2" customFormat="1" x14ac:dyDescent="0.25">
      <c r="A22" s="220">
        <v>1105</v>
      </c>
      <c r="B22" s="133" t="s">
        <v>67</v>
      </c>
      <c r="C22" s="133" t="s">
        <v>334</v>
      </c>
      <c r="D22" s="132" t="s">
        <v>13</v>
      </c>
      <c r="E22" s="132" t="s">
        <v>17</v>
      </c>
      <c r="F22" s="127">
        <v>253</v>
      </c>
      <c r="G22" s="127">
        <v>193</v>
      </c>
      <c r="H22" s="178">
        <f t="shared" si="5"/>
        <v>0.76284584980237158</v>
      </c>
      <c r="I22" s="127">
        <v>280</v>
      </c>
      <c r="J22" s="178">
        <f t="shared" si="3"/>
        <v>0.90357142857142858</v>
      </c>
      <c r="K22" s="193">
        <f t="shared" si="4"/>
        <v>214</v>
      </c>
    </row>
    <row r="23" spans="1:11" s="4" customFormat="1" ht="15.75" x14ac:dyDescent="0.25">
      <c r="A23" s="213">
        <v>1106</v>
      </c>
      <c r="B23" s="101" t="s">
        <v>68</v>
      </c>
      <c r="C23" s="101" t="s">
        <v>335</v>
      </c>
      <c r="D23" s="129" t="s">
        <v>9</v>
      </c>
      <c r="E23" s="129" t="s">
        <v>17</v>
      </c>
      <c r="F23" s="130">
        <v>257</v>
      </c>
      <c r="G23" s="130">
        <v>185</v>
      </c>
      <c r="H23" s="179">
        <f t="shared" si="5"/>
        <v>0.71984435797665369</v>
      </c>
      <c r="I23" s="130">
        <v>280</v>
      </c>
      <c r="J23" s="179">
        <f t="shared" si="3"/>
        <v>0.91785714285714282</v>
      </c>
      <c r="K23" s="194">
        <f t="shared" si="4"/>
        <v>202</v>
      </c>
    </row>
    <row r="24" spans="1:11" s="2" customFormat="1" x14ac:dyDescent="0.25">
      <c r="A24" s="220">
        <v>1107</v>
      </c>
      <c r="B24" s="133" t="s">
        <v>69</v>
      </c>
      <c r="C24" s="133" t="s">
        <v>336</v>
      </c>
      <c r="D24" s="132" t="s">
        <v>7</v>
      </c>
      <c r="E24" s="132" t="s">
        <v>28</v>
      </c>
      <c r="F24" s="127">
        <v>234</v>
      </c>
      <c r="G24" s="127">
        <v>160</v>
      </c>
      <c r="H24" s="178">
        <f t="shared" si="5"/>
        <v>0.68376068376068377</v>
      </c>
      <c r="I24" s="127">
        <v>280</v>
      </c>
      <c r="J24" s="178">
        <f t="shared" si="3"/>
        <v>0.83571428571428574</v>
      </c>
      <c r="K24" s="193">
        <f t="shared" si="4"/>
        <v>191</v>
      </c>
    </row>
    <row r="25" spans="1:11" s="2" customFormat="1" x14ac:dyDescent="0.25">
      <c r="A25" s="213">
        <v>1108</v>
      </c>
      <c r="B25" s="101" t="s">
        <v>70</v>
      </c>
      <c r="C25" s="101" t="s">
        <v>337</v>
      </c>
      <c r="D25" s="129" t="s">
        <v>10</v>
      </c>
      <c r="E25" s="129" t="s">
        <v>28</v>
      </c>
      <c r="F25" s="130">
        <v>184</v>
      </c>
      <c r="G25" s="130">
        <v>135</v>
      </c>
      <c r="H25" s="179">
        <f t="shared" si="5"/>
        <v>0.73369565217391308</v>
      </c>
      <c r="I25" s="130">
        <v>280</v>
      </c>
      <c r="J25" s="179">
        <f t="shared" si="3"/>
        <v>0.65714285714285714</v>
      </c>
      <c r="K25" s="194">
        <f t="shared" si="4"/>
        <v>205</v>
      </c>
    </row>
    <row r="26" spans="1:11" x14ac:dyDescent="0.25">
      <c r="A26" s="219">
        <v>210</v>
      </c>
      <c r="B26" s="39" t="s">
        <v>338</v>
      </c>
      <c r="C26" s="39" t="s">
        <v>339</v>
      </c>
      <c r="D26" s="40" t="s">
        <v>10</v>
      </c>
      <c r="E26" s="40" t="s">
        <v>17</v>
      </c>
      <c r="F26" s="41">
        <v>522</v>
      </c>
      <c r="G26" s="41">
        <v>435</v>
      </c>
      <c r="H26" s="42">
        <f t="shared" si="5"/>
        <v>0.83333333333333337</v>
      </c>
      <c r="I26" s="41">
        <v>624</v>
      </c>
      <c r="J26" s="42">
        <f t="shared" si="3"/>
        <v>0.83653846153846156</v>
      </c>
      <c r="K26" s="50">
        <f t="shared" si="4"/>
        <v>520</v>
      </c>
    </row>
    <row r="27" spans="1:11" x14ac:dyDescent="0.25">
      <c r="A27" s="213">
        <v>3069</v>
      </c>
      <c r="B27" s="101" t="s">
        <v>31</v>
      </c>
      <c r="C27" s="101" t="s">
        <v>340</v>
      </c>
      <c r="D27" s="129" t="s">
        <v>10</v>
      </c>
      <c r="E27" s="129" t="s">
        <v>34</v>
      </c>
      <c r="F27" s="130">
        <v>341</v>
      </c>
      <c r="G27" s="130">
        <v>310</v>
      </c>
      <c r="H27" s="179">
        <f t="shared" si="5"/>
        <v>0.90909090909090906</v>
      </c>
      <c r="I27" s="130">
        <v>639</v>
      </c>
      <c r="J27" s="179">
        <f t="shared" si="3"/>
        <v>0.53364632237871679</v>
      </c>
      <c r="K27" s="194">
        <f t="shared" si="4"/>
        <v>581</v>
      </c>
    </row>
    <row r="28" spans="1:11" x14ac:dyDescent="0.25">
      <c r="A28" s="220">
        <v>199</v>
      </c>
      <c r="B28" s="133" t="s">
        <v>71</v>
      </c>
      <c r="C28" s="133" t="s">
        <v>341</v>
      </c>
      <c r="D28" s="132" t="s">
        <v>10</v>
      </c>
      <c r="E28" s="132" t="s">
        <v>16</v>
      </c>
      <c r="F28" s="127">
        <v>410</v>
      </c>
      <c r="G28" s="127">
        <v>410</v>
      </c>
      <c r="H28" s="178">
        <f t="shared" si="5"/>
        <v>1</v>
      </c>
      <c r="I28" s="127">
        <v>450</v>
      </c>
      <c r="J28" s="178">
        <f t="shared" si="3"/>
        <v>0.91111111111111109</v>
      </c>
      <c r="K28" s="193">
        <f t="shared" si="4"/>
        <v>450</v>
      </c>
    </row>
    <row r="29" spans="1:11" x14ac:dyDescent="0.25">
      <c r="A29" s="213">
        <v>276</v>
      </c>
      <c r="B29" s="101" t="s">
        <v>106</v>
      </c>
      <c r="C29" s="101" t="s">
        <v>342</v>
      </c>
      <c r="D29" s="129" t="s">
        <v>13</v>
      </c>
      <c r="E29" s="129" t="s">
        <v>22</v>
      </c>
      <c r="F29" s="130">
        <v>203</v>
      </c>
      <c r="G29" s="130">
        <v>203</v>
      </c>
      <c r="H29" s="179">
        <f t="shared" si="5"/>
        <v>1</v>
      </c>
      <c r="I29" s="130">
        <v>225</v>
      </c>
      <c r="J29" s="179">
        <f t="shared" si="3"/>
        <v>0.90222222222222226</v>
      </c>
      <c r="K29" s="194">
        <f t="shared" si="4"/>
        <v>225</v>
      </c>
    </row>
    <row r="30" spans="1:11" x14ac:dyDescent="0.25">
      <c r="A30" s="220" t="s">
        <v>87</v>
      </c>
      <c r="B30" s="133" t="s">
        <v>80</v>
      </c>
      <c r="C30" s="133" t="s">
        <v>343</v>
      </c>
      <c r="D30" s="132" t="s">
        <v>6</v>
      </c>
      <c r="E30" s="132" t="s">
        <v>18</v>
      </c>
      <c r="F30" s="127">
        <v>730</v>
      </c>
      <c r="G30" s="127">
        <v>603</v>
      </c>
      <c r="H30" s="178">
        <f t="shared" si="5"/>
        <v>0.82602739726027397</v>
      </c>
      <c r="I30" s="127">
        <v>763</v>
      </c>
      <c r="J30" s="178">
        <f t="shared" si="3"/>
        <v>0.95674967234600261</v>
      </c>
      <c r="K30" s="193">
        <f t="shared" si="4"/>
        <v>630</v>
      </c>
    </row>
    <row r="31" spans="1:11" x14ac:dyDescent="0.25">
      <c r="A31" s="213">
        <v>130</v>
      </c>
      <c r="B31" s="101" t="s">
        <v>72</v>
      </c>
      <c r="C31" s="101" t="s">
        <v>344</v>
      </c>
      <c r="D31" s="129" t="s">
        <v>10</v>
      </c>
      <c r="E31" s="129" t="s">
        <v>21</v>
      </c>
      <c r="F31" s="130">
        <v>447</v>
      </c>
      <c r="G31" s="130">
        <v>447</v>
      </c>
      <c r="H31" s="179">
        <f t="shared" si="5"/>
        <v>1</v>
      </c>
      <c r="I31" s="130">
        <v>443</v>
      </c>
      <c r="J31" s="179">
        <f t="shared" si="3"/>
        <v>1.0090293453724606</v>
      </c>
      <c r="K31" s="194">
        <f t="shared" si="4"/>
        <v>443</v>
      </c>
    </row>
    <row r="32" spans="1:11" x14ac:dyDescent="0.25">
      <c r="A32" s="220">
        <v>196</v>
      </c>
      <c r="B32" s="133" t="s">
        <v>73</v>
      </c>
      <c r="C32" s="133" t="s">
        <v>345</v>
      </c>
      <c r="D32" s="132" t="s">
        <v>10</v>
      </c>
      <c r="E32" s="132" t="s">
        <v>20</v>
      </c>
      <c r="F32" s="127">
        <v>330</v>
      </c>
      <c r="G32" s="127">
        <v>151</v>
      </c>
      <c r="H32" s="178">
        <f t="shared" si="5"/>
        <v>0.45757575757575758</v>
      </c>
      <c r="I32" s="127">
        <v>320</v>
      </c>
      <c r="J32" s="178">
        <f t="shared" si="3"/>
        <v>1.03125</v>
      </c>
      <c r="K32" s="193">
        <f t="shared" si="4"/>
        <v>146</v>
      </c>
    </row>
    <row r="33" spans="1:11" x14ac:dyDescent="0.25">
      <c r="A33" s="213">
        <v>3070</v>
      </c>
      <c r="B33" s="101" t="s">
        <v>33</v>
      </c>
      <c r="C33" s="101" t="s">
        <v>346</v>
      </c>
      <c r="D33" s="129" t="s">
        <v>6</v>
      </c>
      <c r="E33" s="129" t="s">
        <v>18</v>
      </c>
      <c r="F33" s="130">
        <v>505</v>
      </c>
      <c r="G33" s="130">
        <v>432</v>
      </c>
      <c r="H33" s="179">
        <f t="shared" si="5"/>
        <v>0.85544554455445543</v>
      </c>
      <c r="I33" s="130">
        <v>700</v>
      </c>
      <c r="J33" s="179">
        <f>F33/I33</f>
        <v>0.72142857142857142</v>
      </c>
      <c r="K33" s="194">
        <f t="shared" si="4"/>
        <v>599</v>
      </c>
    </row>
    <row r="34" spans="1:11" x14ac:dyDescent="0.25">
      <c r="A34" s="220">
        <v>234</v>
      </c>
      <c r="B34" s="133" t="s">
        <v>47</v>
      </c>
      <c r="C34" s="133" t="s">
        <v>347</v>
      </c>
      <c r="D34" s="132" t="s">
        <v>13</v>
      </c>
      <c r="E34" s="132" t="s">
        <v>348</v>
      </c>
      <c r="F34" s="127">
        <v>656</v>
      </c>
      <c r="G34" s="127">
        <v>559</v>
      </c>
      <c r="H34" s="178">
        <f t="shared" si="5"/>
        <v>0.85213414634146345</v>
      </c>
      <c r="I34" s="127">
        <v>625</v>
      </c>
      <c r="J34" s="178">
        <f t="shared" si="3"/>
        <v>1.0496000000000001</v>
      </c>
      <c r="K34" s="193">
        <f t="shared" si="4"/>
        <v>533</v>
      </c>
    </row>
    <row r="35" spans="1:11" x14ac:dyDescent="0.25">
      <c r="A35" s="213" t="s">
        <v>117</v>
      </c>
      <c r="B35" s="101" t="s">
        <v>204</v>
      </c>
      <c r="C35" s="101" t="s">
        <v>349</v>
      </c>
      <c r="D35" s="129" t="s">
        <v>9</v>
      </c>
      <c r="E35" s="129" t="s">
        <v>118</v>
      </c>
      <c r="F35" s="130">
        <v>795</v>
      </c>
      <c r="G35" s="130">
        <v>345</v>
      </c>
      <c r="H35" s="179">
        <f t="shared" si="5"/>
        <v>0.43396226415094341</v>
      </c>
      <c r="I35" s="130">
        <v>795</v>
      </c>
      <c r="J35" s="179">
        <f t="shared" si="3"/>
        <v>1</v>
      </c>
      <c r="K35" s="194">
        <f t="shared" si="4"/>
        <v>345</v>
      </c>
    </row>
    <row r="36" spans="1:11" x14ac:dyDescent="0.25">
      <c r="A36" s="219">
        <v>146</v>
      </c>
      <c r="B36" s="39" t="s">
        <v>139</v>
      </c>
      <c r="C36" s="39" t="s">
        <v>350</v>
      </c>
      <c r="D36" s="40" t="s">
        <v>8</v>
      </c>
      <c r="E36" s="40" t="s">
        <v>36</v>
      </c>
      <c r="F36" s="41">
        <v>348</v>
      </c>
      <c r="G36" s="41">
        <v>52</v>
      </c>
      <c r="H36" s="42">
        <f t="shared" si="5"/>
        <v>0.14942528735632185</v>
      </c>
      <c r="I36" s="41">
        <v>395</v>
      </c>
      <c r="J36" s="42">
        <f t="shared" si="3"/>
        <v>0.88101265822784813</v>
      </c>
      <c r="K36" s="50">
        <f t="shared" si="4"/>
        <v>59</v>
      </c>
    </row>
    <row r="37" spans="1:11" x14ac:dyDescent="0.25">
      <c r="A37" s="213">
        <v>1125</v>
      </c>
      <c r="B37" s="101" t="s">
        <v>194</v>
      </c>
      <c r="C37" s="101" t="s">
        <v>351</v>
      </c>
      <c r="D37" s="129" t="s">
        <v>7</v>
      </c>
      <c r="E37" s="129" t="s">
        <v>21</v>
      </c>
      <c r="F37" s="130">
        <v>145</v>
      </c>
      <c r="G37" s="130">
        <v>145</v>
      </c>
      <c r="H37" s="179">
        <f t="shared" si="5"/>
        <v>1</v>
      </c>
      <c r="I37" s="130">
        <v>164</v>
      </c>
      <c r="J37" s="179">
        <f t="shared" si="3"/>
        <v>0.88414634146341464</v>
      </c>
      <c r="K37" s="194">
        <f t="shared" si="4"/>
        <v>164</v>
      </c>
    </row>
    <row r="38" spans="1:11" s="3" customFormat="1" ht="16.5" thickBot="1" x14ac:dyDescent="0.3">
      <c r="A38" s="220">
        <v>195</v>
      </c>
      <c r="B38" s="133" t="s">
        <v>195</v>
      </c>
      <c r="C38" s="133" t="s">
        <v>352</v>
      </c>
      <c r="D38" s="132" t="s">
        <v>13</v>
      </c>
      <c r="E38" s="132" t="s">
        <v>21</v>
      </c>
      <c r="F38" s="127">
        <v>734</v>
      </c>
      <c r="G38" s="127">
        <v>734</v>
      </c>
      <c r="H38" s="178">
        <f t="shared" si="5"/>
        <v>1</v>
      </c>
      <c r="I38" s="127">
        <v>770</v>
      </c>
      <c r="J38" s="178">
        <f t="shared" si="3"/>
        <v>0.95324675324675323</v>
      </c>
      <c r="K38" s="193">
        <f t="shared" si="4"/>
        <v>770</v>
      </c>
    </row>
    <row r="39" spans="1:11" s="3" customFormat="1" ht="15.75" x14ac:dyDescent="0.25">
      <c r="A39" s="304">
        <v>138</v>
      </c>
      <c r="B39" s="307" t="s">
        <v>35</v>
      </c>
      <c r="C39" s="120" t="s">
        <v>353</v>
      </c>
      <c r="D39" s="290" t="s">
        <v>13</v>
      </c>
      <c r="E39" s="290" t="s">
        <v>21</v>
      </c>
      <c r="F39" s="292">
        <v>229</v>
      </c>
      <c r="G39" s="292">
        <v>229</v>
      </c>
      <c r="H39" s="286">
        <f>G39/F39</f>
        <v>1</v>
      </c>
      <c r="I39" s="292">
        <v>280</v>
      </c>
      <c r="J39" s="286">
        <f>F39/I39</f>
        <v>0.81785714285714284</v>
      </c>
      <c r="K39" s="320">
        <f>ROUND(H39*I39,0)</f>
        <v>280</v>
      </c>
    </row>
    <row r="40" spans="1:11" s="3" customFormat="1" ht="16.5" thickBot="1" x14ac:dyDescent="0.3">
      <c r="A40" s="305"/>
      <c r="B40" s="308"/>
      <c r="C40" s="167" t="s">
        <v>407</v>
      </c>
      <c r="D40" s="291"/>
      <c r="E40" s="291"/>
      <c r="F40" s="293"/>
      <c r="G40" s="293"/>
      <c r="H40" s="287"/>
      <c r="I40" s="293"/>
      <c r="J40" s="287"/>
      <c r="K40" s="322"/>
    </row>
    <row r="41" spans="1:11" x14ac:dyDescent="0.25">
      <c r="A41" s="219">
        <v>159</v>
      </c>
      <c r="B41" s="39" t="s">
        <v>37</v>
      </c>
      <c r="C41" s="39" t="s">
        <v>38</v>
      </c>
      <c r="D41" s="40" t="s">
        <v>10</v>
      </c>
      <c r="E41" s="40" t="s">
        <v>16</v>
      </c>
      <c r="F41" s="41">
        <v>350</v>
      </c>
      <c r="G41" s="41">
        <v>350</v>
      </c>
      <c r="H41" s="42">
        <f t="shared" si="5"/>
        <v>1</v>
      </c>
      <c r="I41" s="41">
        <v>350</v>
      </c>
      <c r="J41" s="42">
        <f>F41/I41</f>
        <v>1</v>
      </c>
      <c r="K41" s="50">
        <f t="shared" ref="K41:K59" si="6">ROUND(H41*I41,0)</f>
        <v>350</v>
      </c>
    </row>
    <row r="42" spans="1:11" x14ac:dyDescent="0.25">
      <c r="A42" s="213">
        <v>1113</v>
      </c>
      <c r="B42" s="101" t="s">
        <v>207</v>
      </c>
      <c r="C42" s="101" t="s">
        <v>354</v>
      </c>
      <c r="D42" s="129" t="s">
        <v>13</v>
      </c>
      <c r="E42" s="129" t="s">
        <v>17</v>
      </c>
      <c r="F42" s="130">
        <v>702</v>
      </c>
      <c r="G42" s="130">
        <v>590</v>
      </c>
      <c r="H42" s="179">
        <f t="shared" si="5"/>
        <v>0.84045584045584043</v>
      </c>
      <c r="I42" s="130">
        <v>867</v>
      </c>
      <c r="J42" s="179">
        <f t="shared" ref="J42:J59" si="7">F42/I42</f>
        <v>0.80968858131487886</v>
      </c>
      <c r="K42" s="194">
        <f t="shared" si="6"/>
        <v>729</v>
      </c>
    </row>
    <row r="43" spans="1:11" x14ac:dyDescent="0.25">
      <c r="A43" s="220">
        <v>269</v>
      </c>
      <c r="B43" s="133" t="s">
        <v>196</v>
      </c>
      <c r="C43" s="133" t="s">
        <v>355</v>
      </c>
      <c r="D43" s="132" t="s">
        <v>10</v>
      </c>
      <c r="E43" s="132" t="s">
        <v>16</v>
      </c>
      <c r="F43" s="127">
        <v>438</v>
      </c>
      <c r="G43" s="127">
        <v>438</v>
      </c>
      <c r="H43" s="178">
        <f t="shared" si="5"/>
        <v>1</v>
      </c>
      <c r="I43" s="127">
        <v>900</v>
      </c>
      <c r="J43" s="178">
        <f t="shared" si="7"/>
        <v>0.48666666666666669</v>
      </c>
      <c r="K43" s="193">
        <f t="shared" si="6"/>
        <v>900</v>
      </c>
    </row>
    <row r="44" spans="1:11" x14ac:dyDescent="0.25">
      <c r="A44" s="213" t="s">
        <v>94</v>
      </c>
      <c r="B44" s="101" t="s">
        <v>114</v>
      </c>
      <c r="C44" s="101" t="s">
        <v>356</v>
      </c>
      <c r="D44" s="129" t="s">
        <v>6</v>
      </c>
      <c r="E44" s="129" t="s">
        <v>17</v>
      </c>
      <c r="F44" s="130">
        <v>618</v>
      </c>
      <c r="G44" s="130">
        <v>497</v>
      </c>
      <c r="H44" s="179">
        <f t="shared" si="5"/>
        <v>0.80420711974110037</v>
      </c>
      <c r="I44" s="130">
        <v>675</v>
      </c>
      <c r="J44" s="179">
        <f t="shared" si="7"/>
        <v>0.91555555555555557</v>
      </c>
      <c r="K44" s="194">
        <f t="shared" si="6"/>
        <v>543</v>
      </c>
    </row>
    <row r="45" spans="1:11" x14ac:dyDescent="0.25">
      <c r="A45" s="220" t="s">
        <v>88</v>
      </c>
      <c r="B45" s="133" t="s">
        <v>115</v>
      </c>
      <c r="C45" s="133" t="s">
        <v>357</v>
      </c>
      <c r="D45" s="132" t="s">
        <v>7</v>
      </c>
      <c r="E45" s="132" t="s">
        <v>17</v>
      </c>
      <c r="F45" s="127">
        <v>717</v>
      </c>
      <c r="G45" s="127">
        <v>529</v>
      </c>
      <c r="H45" s="178">
        <f t="shared" si="5"/>
        <v>0.73779637377963736</v>
      </c>
      <c r="I45" s="127">
        <v>760</v>
      </c>
      <c r="J45" s="178">
        <f t="shared" si="7"/>
        <v>0.94342105263157894</v>
      </c>
      <c r="K45" s="193">
        <f t="shared" si="6"/>
        <v>561</v>
      </c>
    </row>
    <row r="46" spans="1:11" x14ac:dyDescent="0.25">
      <c r="A46" s="213">
        <v>268</v>
      </c>
      <c r="B46" s="101" t="s">
        <v>107</v>
      </c>
      <c r="C46" s="101" t="s">
        <v>358</v>
      </c>
      <c r="D46" s="129" t="s">
        <v>9</v>
      </c>
      <c r="E46" s="129" t="s">
        <v>30</v>
      </c>
      <c r="F46" s="130">
        <v>145</v>
      </c>
      <c r="G46" s="130">
        <v>91</v>
      </c>
      <c r="H46" s="179">
        <f t="shared" si="5"/>
        <v>0.62758620689655176</v>
      </c>
      <c r="I46" s="130">
        <v>640</v>
      </c>
      <c r="J46" s="179">
        <f t="shared" si="7"/>
        <v>0.2265625</v>
      </c>
      <c r="K46" s="194">
        <f t="shared" si="6"/>
        <v>402</v>
      </c>
    </row>
    <row r="47" spans="1:11" s="3" customFormat="1" ht="16.5" customHeight="1" x14ac:dyDescent="0.25">
      <c r="A47" s="220">
        <v>113</v>
      </c>
      <c r="B47" s="133" t="s">
        <v>74</v>
      </c>
      <c r="C47" s="133" t="s">
        <v>359</v>
      </c>
      <c r="D47" s="132" t="s">
        <v>13</v>
      </c>
      <c r="E47" s="132" t="s">
        <v>16</v>
      </c>
      <c r="F47" s="127">
        <v>553</v>
      </c>
      <c r="G47" s="127">
        <v>553</v>
      </c>
      <c r="H47" s="178">
        <f t="shared" si="5"/>
        <v>1</v>
      </c>
      <c r="I47" s="127">
        <v>560</v>
      </c>
      <c r="J47" s="178">
        <f t="shared" si="7"/>
        <v>0.98750000000000004</v>
      </c>
      <c r="K47" s="193">
        <f t="shared" si="6"/>
        <v>560</v>
      </c>
    </row>
    <row r="48" spans="1:11" x14ac:dyDescent="0.25">
      <c r="A48" s="213" t="s">
        <v>89</v>
      </c>
      <c r="B48" s="101" t="s">
        <v>113</v>
      </c>
      <c r="C48" s="101" t="s">
        <v>360</v>
      </c>
      <c r="D48" s="129" t="s">
        <v>10</v>
      </c>
      <c r="E48" s="129" t="s">
        <v>17</v>
      </c>
      <c r="F48" s="130">
        <v>504</v>
      </c>
      <c r="G48" s="130">
        <v>394</v>
      </c>
      <c r="H48" s="179">
        <f t="shared" si="5"/>
        <v>0.78174603174603174</v>
      </c>
      <c r="I48" s="130">
        <v>665</v>
      </c>
      <c r="J48" s="179">
        <f t="shared" si="7"/>
        <v>0.75789473684210529</v>
      </c>
      <c r="K48" s="194">
        <f t="shared" si="6"/>
        <v>520</v>
      </c>
    </row>
    <row r="49" spans="1:11" x14ac:dyDescent="0.25">
      <c r="A49" s="219">
        <v>245</v>
      </c>
      <c r="B49" s="39" t="s">
        <v>75</v>
      </c>
      <c r="C49" s="39" t="s">
        <v>361</v>
      </c>
      <c r="D49" s="40" t="s">
        <v>10</v>
      </c>
      <c r="E49" s="40" t="s">
        <v>39</v>
      </c>
      <c r="F49" s="41">
        <v>97</v>
      </c>
      <c r="G49" s="41">
        <v>97</v>
      </c>
      <c r="H49" s="42">
        <f t="shared" si="5"/>
        <v>1</v>
      </c>
      <c r="I49" s="41">
        <v>216</v>
      </c>
      <c r="J49" s="42">
        <f t="shared" si="7"/>
        <v>0.44907407407407407</v>
      </c>
      <c r="K49" s="50">
        <f t="shared" si="6"/>
        <v>216</v>
      </c>
    </row>
    <row r="50" spans="1:11" s="3" customFormat="1" ht="15.75" x14ac:dyDescent="0.25">
      <c r="A50" s="213">
        <v>131</v>
      </c>
      <c r="B50" s="101" t="s">
        <v>76</v>
      </c>
      <c r="C50" s="101" t="s">
        <v>362</v>
      </c>
      <c r="D50" s="129" t="s">
        <v>9</v>
      </c>
      <c r="E50" s="129" t="s">
        <v>16</v>
      </c>
      <c r="F50" s="130">
        <v>321</v>
      </c>
      <c r="G50" s="130">
        <v>321</v>
      </c>
      <c r="H50" s="179">
        <f t="shared" si="5"/>
        <v>1</v>
      </c>
      <c r="I50" s="130">
        <v>350</v>
      </c>
      <c r="J50" s="179">
        <f t="shared" si="7"/>
        <v>0.91714285714285715</v>
      </c>
      <c r="K50" s="194">
        <f t="shared" si="6"/>
        <v>350</v>
      </c>
    </row>
    <row r="51" spans="1:11" x14ac:dyDescent="0.25">
      <c r="A51" s="220">
        <v>114</v>
      </c>
      <c r="B51" s="133" t="s">
        <v>77</v>
      </c>
      <c r="C51" s="133" t="s">
        <v>363</v>
      </c>
      <c r="D51" s="132" t="s">
        <v>10</v>
      </c>
      <c r="E51" s="132" t="s">
        <v>17</v>
      </c>
      <c r="F51" s="127">
        <v>561</v>
      </c>
      <c r="G51" s="127">
        <v>462</v>
      </c>
      <c r="H51" s="178">
        <f t="shared" si="5"/>
        <v>0.82352941176470584</v>
      </c>
      <c r="I51" s="127">
        <v>560</v>
      </c>
      <c r="J51" s="178">
        <f t="shared" si="7"/>
        <v>1.0017857142857143</v>
      </c>
      <c r="K51" s="193">
        <f t="shared" si="6"/>
        <v>461</v>
      </c>
    </row>
    <row r="52" spans="1:11" x14ac:dyDescent="0.25">
      <c r="A52" s="213">
        <v>134</v>
      </c>
      <c r="B52" s="101" t="s">
        <v>364</v>
      </c>
      <c r="C52" s="101" t="s">
        <v>365</v>
      </c>
      <c r="D52" s="129" t="s">
        <v>9</v>
      </c>
      <c r="E52" s="129" t="s">
        <v>17</v>
      </c>
      <c r="F52" s="130">
        <v>300</v>
      </c>
      <c r="G52" s="130">
        <v>250</v>
      </c>
      <c r="H52" s="179">
        <f t="shared" si="5"/>
        <v>0.83333333333333337</v>
      </c>
      <c r="I52" s="130">
        <v>425</v>
      </c>
      <c r="J52" s="179">
        <f t="shared" si="7"/>
        <v>0.70588235294117652</v>
      </c>
      <c r="K52" s="194">
        <f t="shared" si="6"/>
        <v>354</v>
      </c>
    </row>
    <row r="53" spans="1:11" x14ac:dyDescent="0.25">
      <c r="A53" s="220">
        <v>200</v>
      </c>
      <c r="B53" s="133" t="s">
        <v>122</v>
      </c>
      <c r="C53" s="133" t="s">
        <v>366</v>
      </c>
      <c r="D53" s="132" t="s">
        <v>13</v>
      </c>
      <c r="E53" s="132" t="s">
        <v>21</v>
      </c>
      <c r="F53" s="127">
        <v>376</v>
      </c>
      <c r="G53" s="127">
        <v>376</v>
      </c>
      <c r="H53" s="178">
        <f t="shared" si="5"/>
        <v>1</v>
      </c>
      <c r="I53" s="127">
        <v>480</v>
      </c>
      <c r="J53" s="178">
        <f t="shared" si="7"/>
        <v>0.78333333333333333</v>
      </c>
      <c r="K53" s="193">
        <f t="shared" si="6"/>
        <v>480</v>
      </c>
    </row>
    <row r="54" spans="1:11" x14ac:dyDescent="0.25">
      <c r="A54" s="213">
        <v>3064</v>
      </c>
      <c r="B54" s="101" t="s">
        <v>40</v>
      </c>
      <c r="C54" s="101" t="s">
        <v>367</v>
      </c>
      <c r="D54" s="129" t="s">
        <v>10</v>
      </c>
      <c r="E54" s="129" t="s">
        <v>17</v>
      </c>
      <c r="F54" s="130">
        <v>414</v>
      </c>
      <c r="G54" s="130">
        <v>362</v>
      </c>
      <c r="H54" s="179">
        <f t="shared" si="5"/>
        <v>0.87439613526570048</v>
      </c>
      <c r="I54" s="130">
        <v>520</v>
      </c>
      <c r="J54" s="179">
        <f t="shared" si="7"/>
        <v>0.7961538461538461</v>
      </c>
      <c r="K54" s="194">
        <f t="shared" si="6"/>
        <v>455</v>
      </c>
    </row>
    <row r="55" spans="1:11" x14ac:dyDescent="0.25">
      <c r="A55" s="220" t="s">
        <v>86</v>
      </c>
      <c r="B55" s="133" t="s">
        <v>81</v>
      </c>
      <c r="C55" s="133" t="s">
        <v>368</v>
      </c>
      <c r="D55" s="132" t="s">
        <v>13</v>
      </c>
      <c r="E55" s="132" t="s">
        <v>17</v>
      </c>
      <c r="F55" s="127">
        <v>1186</v>
      </c>
      <c r="G55" s="127">
        <v>920</v>
      </c>
      <c r="H55" s="178">
        <f t="shared" si="5"/>
        <v>0.77571669477234406</v>
      </c>
      <c r="I55" s="127">
        <v>1300</v>
      </c>
      <c r="J55" s="178">
        <f t="shared" si="7"/>
        <v>0.91230769230769226</v>
      </c>
      <c r="K55" s="193">
        <f t="shared" si="6"/>
        <v>1008</v>
      </c>
    </row>
    <row r="56" spans="1:11" x14ac:dyDescent="0.25">
      <c r="A56" s="213" t="s">
        <v>95</v>
      </c>
      <c r="B56" s="101" t="s">
        <v>82</v>
      </c>
      <c r="C56" s="101" t="s">
        <v>369</v>
      </c>
      <c r="D56" s="129" t="s">
        <v>10</v>
      </c>
      <c r="E56" s="129" t="s">
        <v>17</v>
      </c>
      <c r="F56" s="130">
        <v>986</v>
      </c>
      <c r="G56" s="130">
        <v>731</v>
      </c>
      <c r="H56" s="179">
        <f t="shared" si="5"/>
        <v>0.74137931034482762</v>
      </c>
      <c r="I56" s="130">
        <v>1100</v>
      </c>
      <c r="J56" s="179">
        <f t="shared" si="7"/>
        <v>0.89636363636363636</v>
      </c>
      <c r="K56" s="194">
        <f t="shared" si="6"/>
        <v>816</v>
      </c>
    </row>
    <row r="57" spans="1:11" x14ac:dyDescent="0.25">
      <c r="A57" s="220" t="s">
        <v>96</v>
      </c>
      <c r="B57" s="133" t="s">
        <v>83</v>
      </c>
      <c r="C57" s="133" t="s">
        <v>370</v>
      </c>
      <c r="D57" s="132" t="s">
        <v>7</v>
      </c>
      <c r="E57" s="132" t="s">
        <v>17</v>
      </c>
      <c r="F57" s="127">
        <v>1092</v>
      </c>
      <c r="G57" s="127">
        <v>845</v>
      </c>
      <c r="H57" s="178">
        <f t="shared" si="5"/>
        <v>0.77380952380952384</v>
      </c>
      <c r="I57" s="127">
        <v>1050</v>
      </c>
      <c r="J57" s="178">
        <f t="shared" si="7"/>
        <v>1.04</v>
      </c>
      <c r="K57" s="193">
        <f t="shared" si="6"/>
        <v>813</v>
      </c>
    </row>
    <row r="58" spans="1:11" s="3" customFormat="1" ht="15.75" x14ac:dyDescent="0.25">
      <c r="A58" s="213" t="s">
        <v>97</v>
      </c>
      <c r="B58" s="101" t="s">
        <v>84</v>
      </c>
      <c r="C58" s="101" t="s">
        <v>371</v>
      </c>
      <c r="D58" s="129" t="s">
        <v>6</v>
      </c>
      <c r="E58" s="129" t="s">
        <v>17</v>
      </c>
      <c r="F58" s="130">
        <v>1060</v>
      </c>
      <c r="G58" s="130">
        <v>814</v>
      </c>
      <c r="H58" s="179">
        <f t="shared" si="5"/>
        <v>0.76792452830188684</v>
      </c>
      <c r="I58" s="130">
        <v>982</v>
      </c>
      <c r="J58" s="179">
        <f t="shared" si="7"/>
        <v>1.0794297352342159</v>
      </c>
      <c r="K58" s="194">
        <f t="shared" si="6"/>
        <v>754</v>
      </c>
    </row>
    <row r="59" spans="1:11" ht="15.75" thickBot="1" x14ac:dyDescent="0.3">
      <c r="A59" s="221" t="s">
        <v>110</v>
      </c>
      <c r="B59" s="169" t="s">
        <v>111</v>
      </c>
      <c r="C59" s="169" t="s">
        <v>372</v>
      </c>
      <c r="D59" s="170" t="s">
        <v>6</v>
      </c>
      <c r="E59" s="170" t="s">
        <v>18</v>
      </c>
      <c r="F59" s="104">
        <v>865</v>
      </c>
      <c r="G59" s="104">
        <v>737</v>
      </c>
      <c r="H59" s="183">
        <f t="shared" si="5"/>
        <v>0.8520231213872832</v>
      </c>
      <c r="I59" s="104">
        <v>1000</v>
      </c>
      <c r="J59" s="183">
        <f t="shared" si="7"/>
        <v>0.86499999999999999</v>
      </c>
      <c r="K59" s="199">
        <f t="shared" si="6"/>
        <v>852</v>
      </c>
    </row>
    <row r="60" spans="1:11" x14ac:dyDescent="0.25">
      <c r="A60" s="288">
        <v>193</v>
      </c>
      <c r="B60" s="171" t="s">
        <v>85</v>
      </c>
      <c r="C60" s="171" t="s">
        <v>373</v>
      </c>
      <c r="D60" s="30" t="s">
        <v>9</v>
      </c>
      <c r="E60" s="290" t="s">
        <v>16</v>
      </c>
      <c r="F60" s="292">
        <v>426</v>
      </c>
      <c r="G60" s="292">
        <v>426</v>
      </c>
      <c r="H60" s="286">
        <f>G60/F60</f>
        <v>1</v>
      </c>
      <c r="I60" s="292">
        <v>375</v>
      </c>
      <c r="J60" s="286">
        <f>F60/I60</f>
        <v>1.1359999999999999</v>
      </c>
      <c r="K60" s="320">
        <f>ROUND(H60*I60,0)</f>
        <v>375</v>
      </c>
    </row>
    <row r="61" spans="1:11" ht="15.75" thickBot="1" x14ac:dyDescent="0.3">
      <c r="A61" s="289"/>
      <c r="B61" s="167" t="s">
        <v>112</v>
      </c>
      <c r="C61" s="167" t="s">
        <v>374</v>
      </c>
      <c r="D61" s="168" t="s">
        <v>10</v>
      </c>
      <c r="E61" s="291"/>
      <c r="F61" s="293"/>
      <c r="G61" s="293"/>
      <c r="H61" s="287"/>
      <c r="I61" s="293"/>
      <c r="J61" s="287"/>
      <c r="K61" s="322"/>
    </row>
    <row r="62" spans="1:11" ht="15.75" thickBot="1" x14ac:dyDescent="0.3">
      <c r="A62" s="220">
        <v>228</v>
      </c>
      <c r="B62" s="133" t="s">
        <v>408</v>
      </c>
      <c r="C62" s="133" t="s">
        <v>375</v>
      </c>
      <c r="D62" s="132" t="s">
        <v>10</v>
      </c>
      <c r="E62" s="132" t="s">
        <v>21</v>
      </c>
      <c r="F62" s="127">
        <v>145</v>
      </c>
      <c r="G62" s="127">
        <v>145</v>
      </c>
      <c r="H62" s="178">
        <f t="shared" ref="H62:H70" si="8">G62/F62</f>
        <v>1</v>
      </c>
      <c r="I62" s="127">
        <v>296</v>
      </c>
      <c r="J62" s="178">
        <f t="shared" ref="J62:J70" si="9">F62/I62</f>
        <v>0.48986486486486486</v>
      </c>
      <c r="K62" s="193">
        <f t="shared" ref="K62:K70" si="10">ROUND(H62*I62,0)</f>
        <v>296</v>
      </c>
    </row>
    <row r="63" spans="1:11" ht="15" customHeight="1" x14ac:dyDescent="0.25">
      <c r="A63" s="294">
        <v>135</v>
      </c>
      <c r="B63" s="29" t="s">
        <v>121</v>
      </c>
      <c r="C63" s="29" t="s">
        <v>376</v>
      </c>
      <c r="D63" s="30" t="s">
        <v>9</v>
      </c>
      <c r="E63" s="290" t="s">
        <v>17</v>
      </c>
      <c r="F63" s="292">
        <v>403</v>
      </c>
      <c r="G63" s="292">
        <v>325</v>
      </c>
      <c r="H63" s="286">
        <f t="shared" si="8"/>
        <v>0.80645161290322576</v>
      </c>
      <c r="I63" s="292">
        <v>750</v>
      </c>
      <c r="J63" s="286">
        <f>F63/I63</f>
        <v>0.53733333333333333</v>
      </c>
      <c r="K63" s="320">
        <v>604</v>
      </c>
    </row>
    <row r="64" spans="1:11" ht="15.75" thickBot="1" x14ac:dyDescent="0.3">
      <c r="A64" s="296"/>
      <c r="B64" s="167" t="s">
        <v>205</v>
      </c>
      <c r="C64" s="167" t="s">
        <v>377</v>
      </c>
      <c r="D64" s="168" t="s">
        <v>10</v>
      </c>
      <c r="E64" s="291"/>
      <c r="F64" s="293"/>
      <c r="G64" s="293"/>
      <c r="H64" s="287"/>
      <c r="I64" s="293"/>
      <c r="J64" s="287"/>
      <c r="K64" s="322"/>
    </row>
    <row r="65" spans="1:65" x14ac:dyDescent="0.25">
      <c r="A65" s="222">
        <v>165</v>
      </c>
      <c r="B65" s="157" t="s">
        <v>378</v>
      </c>
      <c r="C65" s="125" t="s">
        <v>379</v>
      </c>
      <c r="D65" s="121" t="s">
        <v>8</v>
      </c>
      <c r="E65" s="122" t="s">
        <v>16</v>
      </c>
      <c r="F65" s="172">
        <v>552</v>
      </c>
      <c r="G65" s="123">
        <v>552</v>
      </c>
      <c r="H65" s="184">
        <f t="shared" si="8"/>
        <v>1</v>
      </c>
      <c r="I65" s="172">
        <v>700</v>
      </c>
      <c r="J65" s="184">
        <f t="shared" si="9"/>
        <v>0.78857142857142859</v>
      </c>
      <c r="K65" s="200">
        <f t="shared" si="10"/>
        <v>700</v>
      </c>
    </row>
    <row r="66" spans="1:65" x14ac:dyDescent="0.25">
      <c r="A66" s="213">
        <v>260</v>
      </c>
      <c r="B66" s="134" t="s">
        <v>409</v>
      </c>
      <c r="C66" s="134" t="s">
        <v>380</v>
      </c>
      <c r="D66" s="129" t="s">
        <v>7</v>
      </c>
      <c r="E66" s="129" t="s">
        <v>49</v>
      </c>
      <c r="F66" s="130">
        <v>76</v>
      </c>
      <c r="G66" s="130">
        <v>20</v>
      </c>
      <c r="H66" s="179">
        <f t="shared" si="8"/>
        <v>0.26315789473684209</v>
      </c>
      <c r="I66" s="130">
        <v>86</v>
      </c>
      <c r="J66" s="179">
        <f t="shared" si="9"/>
        <v>0.88372093023255816</v>
      </c>
      <c r="K66" s="194">
        <f t="shared" si="10"/>
        <v>23</v>
      </c>
    </row>
    <row r="67" spans="1:65" x14ac:dyDescent="0.25">
      <c r="A67" s="220">
        <v>3065</v>
      </c>
      <c r="B67" s="133" t="s">
        <v>42</v>
      </c>
      <c r="C67" s="133" t="s">
        <v>381</v>
      </c>
      <c r="D67" s="132" t="s">
        <v>10</v>
      </c>
      <c r="E67" s="132" t="s">
        <v>16</v>
      </c>
      <c r="F67" s="127">
        <v>563</v>
      </c>
      <c r="G67" s="127">
        <v>563</v>
      </c>
      <c r="H67" s="178">
        <f t="shared" si="8"/>
        <v>1</v>
      </c>
      <c r="I67" s="127">
        <v>568</v>
      </c>
      <c r="J67" s="178">
        <f t="shared" si="9"/>
        <v>0.99119718309859151</v>
      </c>
      <c r="K67" s="193">
        <f t="shared" si="10"/>
        <v>568</v>
      </c>
    </row>
    <row r="68" spans="1:65" s="2" customFormat="1" x14ac:dyDescent="0.25">
      <c r="A68" s="213">
        <v>161</v>
      </c>
      <c r="B68" s="134" t="s">
        <v>410</v>
      </c>
      <c r="C68" s="134" t="s">
        <v>374</v>
      </c>
      <c r="D68" s="129" t="s">
        <v>10</v>
      </c>
      <c r="E68" s="129" t="s">
        <v>17</v>
      </c>
      <c r="F68" s="130">
        <v>306</v>
      </c>
      <c r="G68" s="130">
        <v>254</v>
      </c>
      <c r="H68" s="179">
        <f t="shared" si="8"/>
        <v>0.83006535947712423</v>
      </c>
      <c r="I68" s="130">
        <v>650</v>
      </c>
      <c r="J68" s="179">
        <f t="shared" si="9"/>
        <v>0.47076923076923077</v>
      </c>
      <c r="K68" s="194">
        <f t="shared" si="10"/>
        <v>540</v>
      </c>
    </row>
    <row r="69" spans="1:65" ht="15.75" thickBot="1" x14ac:dyDescent="0.3">
      <c r="A69" s="220">
        <v>286</v>
      </c>
      <c r="B69" s="133" t="s">
        <v>382</v>
      </c>
      <c r="C69" s="133" t="s">
        <v>383</v>
      </c>
      <c r="D69" s="132" t="s">
        <v>13</v>
      </c>
      <c r="E69" s="132" t="s">
        <v>26</v>
      </c>
      <c r="F69" s="127">
        <v>441</v>
      </c>
      <c r="G69" s="127">
        <v>441</v>
      </c>
      <c r="H69" s="178">
        <f t="shared" si="8"/>
        <v>1</v>
      </c>
      <c r="I69" s="127">
        <v>760</v>
      </c>
      <c r="J69" s="178">
        <f t="shared" si="9"/>
        <v>0.58026315789473681</v>
      </c>
      <c r="K69" s="193">
        <f t="shared" si="10"/>
        <v>760</v>
      </c>
    </row>
    <row r="70" spans="1:65" s="2" customFormat="1" x14ac:dyDescent="0.25">
      <c r="A70" s="294">
        <v>173</v>
      </c>
      <c r="B70" s="307" t="s">
        <v>43</v>
      </c>
      <c r="C70" s="120" t="s">
        <v>384</v>
      </c>
      <c r="D70" s="30" t="s">
        <v>9</v>
      </c>
      <c r="E70" s="290" t="s">
        <v>16</v>
      </c>
      <c r="F70" s="292">
        <v>118</v>
      </c>
      <c r="G70" s="292">
        <v>118</v>
      </c>
      <c r="H70" s="286">
        <f t="shared" si="8"/>
        <v>1</v>
      </c>
      <c r="I70" s="292">
        <v>128</v>
      </c>
      <c r="J70" s="286">
        <f t="shared" si="9"/>
        <v>0.921875</v>
      </c>
      <c r="K70" s="320">
        <f t="shared" si="10"/>
        <v>128</v>
      </c>
    </row>
    <row r="71" spans="1:65" s="5" customFormat="1" ht="15.75" thickBot="1" x14ac:dyDescent="0.3">
      <c r="A71" s="296"/>
      <c r="B71" s="308"/>
      <c r="C71" s="167" t="s">
        <v>385</v>
      </c>
      <c r="D71" s="168" t="s">
        <v>9</v>
      </c>
      <c r="E71" s="291"/>
      <c r="F71" s="293"/>
      <c r="G71" s="293"/>
      <c r="H71" s="287"/>
      <c r="I71" s="293"/>
      <c r="J71" s="287"/>
      <c r="K71" s="32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row>
    <row r="72" spans="1:65" x14ac:dyDescent="0.25">
      <c r="A72" s="223">
        <v>197</v>
      </c>
      <c r="B72" s="173" t="s">
        <v>48</v>
      </c>
      <c r="C72" s="173" t="s">
        <v>386</v>
      </c>
      <c r="D72" s="174" t="s">
        <v>9</v>
      </c>
      <c r="E72" s="174" t="s">
        <v>21</v>
      </c>
      <c r="F72" s="175">
        <v>178</v>
      </c>
      <c r="G72" s="175">
        <v>178</v>
      </c>
      <c r="H72" s="185">
        <f t="shared" ref="H72:H79" si="11">G72/F72</f>
        <v>1</v>
      </c>
      <c r="I72" s="175">
        <v>310</v>
      </c>
      <c r="J72" s="185">
        <f t="shared" ref="J72:J78" si="12">F72/I72</f>
        <v>0.5741935483870968</v>
      </c>
      <c r="K72" s="201">
        <f t="shared" ref="K72:K78" si="13">ROUND(H72*I72,0)</f>
        <v>310</v>
      </c>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x14ac:dyDescent="0.25">
      <c r="A73" s="213">
        <v>3066</v>
      </c>
      <c r="B73" s="134" t="s">
        <v>79</v>
      </c>
      <c r="C73" s="134" t="s">
        <v>387</v>
      </c>
      <c r="D73" s="129" t="s">
        <v>10</v>
      </c>
      <c r="E73" s="129" t="s">
        <v>16</v>
      </c>
      <c r="F73" s="130">
        <v>203</v>
      </c>
      <c r="G73" s="130">
        <v>203</v>
      </c>
      <c r="H73" s="179">
        <f t="shared" si="11"/>
        <v>1</v>
      </c>
      <c r="I73" s="130">
        <v>395</v>
      </c>
      <c r="J73" s="179">
        <f t="shared" si="12"/>
        <v>0.51392405063291136</v>
      </c>
      <c r="K73" s="194">
        <f t="shared" si="13"/>
        <v>395</v>
      </c>
    </row>
    <row r="74" spans="1:65" x14ac:dyDescent="0.25">
      <c r="A74" s="216">
        <v>255</v>
      </c>
      <c r="B74" s="164" t="s">
        <v>388</v>
      </c>
      <c r="C74" s="164" t="s">
        <v>389</v>
      </c>
      <c r="D74" s="165" t="s">
        <v>10</v>
      </c>
      <c r="E74" s="165" t="s">
        <v>30</v>
      </c>
      <c r="F74" s="166">
        <v>342</v>
      </c>
      <c r="G74" s="166">
        <v>237</v>
      </c>
      <c r="H74" s="182">
        <f t="shared" si="11"/>
        <v>0.69298245614035092</v>
      </c>
      <c r="I74" s="166">
        <v>550</v>
      </c>
      <c r="J74" s="182">
        <f t="shared" si="12"/>
        <v>0.62181818181818183</v>
      </c>
      <c r="K74" s="198">
        <f t="shared" si="13"/>
        <v>381</v>
      </c>
    </row>
    <row r="75" spans="1:65" x14ac:dyDescent="0.25">
      <c r="A75" s="213">
        <v>198</v>
      </c>
      <c r="B75" s="176" t="s">
        <v>200</v>
      </c>
      <c r="C75" s="147" t="s">
        <v>390</v>
      </c>
      <c r="D75" s="149" t="s">
        <v>7</v>
      </c>
      <c r="E75" s="130" t="s">
        <v>16</v>
      </c>
      <c r="F75" s="97">
        <v>385</v>
      </c>
      <c r="G75" s="130">
        <v>385</v>
      </c>
      <c r="H75" s="186">
        <f t="shared" si="11"/>
        <v>1</v>
      </c>
      <c r="I75" s="97">
        <v>380</v>
      </c>
      <c r="J75" s="186">
        <f t="shared" si="12"/>
        <v>1.013157894736842</v>
      </c>
      <c r="K75" s="202">
        <f t="shared" si="13"/>
        <v>380</v>
      </c>
    </row>
    <row r="76" spans="1:65" s="2" customFormat="1" x14ac:dyDescent="0.25">
      <c r="A76" s="223">
        <v>270</v>
      </c>
      <c r="B76" s="173" t="s">
        <v>201</v>
      </c>
      <c r="C76" s="173" t="s">
        <v>391</v>
      </c>
      <c r="D76" s="174" t="s">
        <v>10</v>
      </c>
      <c r="E76" s="174" t="s">
        <v>26</v>
      </c>
      <c r="F76" s="175">
        <v>226</v>
      </c>
      <c r="G76" s="175">
        <v>226</v>
      </c>
      <c r="H76" s="185">
        <f t="shared" si="11"/>
        <v>1</v>
      </c>
      <c r="I76" s="175">
        <v>280</v>
      </c>
      <c r="J76" s="185">
        <f t="shared" si="12"/>
        <v>0.80714285714285716</v>
      </c>
      <c r="K76" s="201">
        <f t="shared" si="13"/>
        <v>280</v>
      </c>
    </row>
    <row r="77" spans="1:65" x14ac:dyDescent="0.25">
      <c r="A77" s="213" t="s">
        <v>99</v>
      </c>
      <c r="B77" s="134" t="s">
        <v>98</v>
      </c>
      <c r="C77" s="134" t="s">
        <v>392</v>
      </c>
      <c r="D77" s="129" t="s">
        <v>9</v>
      </c>
      <c r="E77" s="129" t="s">
        <v>44</v>
      </c>
      <c r="F77" s="130">
        <v>697</v>
      </c>
      <c r="G77" s="130">
        <v>90</v>
      </c>
      <c r="H77" s="179">
        <f t="shared" si="11"/>
        <v>0.1291248206599713</v>
      </c>
      <c r="I77" s="130">
        <v>685</v>
      </c>
      <c r="J77" s="179">
        <f t="shared" si="12"/>
        <v>1.0175182481751825</v>
      </c>
      <c r="K77" s="194">
        <f t="shared" si="13"/>
        <v>88</v>
      </c>
    </row>
    <row r="78" spans="1:65" x14ac:dyDescent="0.25">
      <c r="A78" s="214">
        <v>1117</v>
      </c>
      <c r="B78" s="177" t="s">
        <v>45</v>
      </c>
      <c r="C78" s="177" t="s">
        <v>393</v>
      </c>
      <c r="D78" s="159" t="s">
        <v>10</v>
      </c>
      <c r="E78" s="159" t="s">
        <v>16</v>
      </c>
      <c r="F78" s="160">
        <v>571</v>
      </c>
      <c r="G78" s="160">
        <v>571</v>
      </c>
      <c r="H78" s="180">
        <f t="shared" si="11"/>
        <v>1</v>
      </c>
      <c r="I78" s="160">
        <v>595</v>
      </c>
      <c r="J78" s="180">
        <f t="shared" si="12"/>
        <v>0.95966386554621852</v>
      </c>
      <c r="K78" s="195">
        <f t="shared" si="13"/>
        <v>595</v>
      </c>
    </row>
    <row r="79" spans="1:65" s="6" customFormat="1" ht="15.75" thickBot="1" x14ac:dyDescent="0.3">
      <c r="A79" s="224" t="s">
        <v>14</v>
      </c>
      <c r="B79" s="187">
        <f>COUNTA(B4:B78)</f>
        <v>72</v>
      </c>
      <c r="C79" s="188"/>
      <c r="D79" s="188"/>
      <c r="E79" s="188"/>
      <c r="F79" s="189">
        <f>+SUM(F4:F78)</f>
        <v>29345</v>
      </c>
      <c r="G79" s="189">
        <f>+SUM(G4:G78)</f>
        <v>22886</v>
      </c>
      <c r="H79" s="190">
        <f t="shared" si="11"/>
        <v>0.77989436019764868</v>
      </c>
      <c r="I79" s="189">
        <f>+SUM(I4:I78)</f>
        <v>34992</v>
      </c>
      <c r="J79" s="191">
        <f>F79/I79</f>
        <v>0.83862025605852764</v>
      </c>
      <c r="K79" s="192">
        <f>SUM(K4:K78)</f>
        <v>27520</v>
      </c>
    </row>
    <row r="80" spans="1:65" s="2" customFormat="1" ht="15" customHeight="1" x14ac:dyDescent="0.25">
      <c r="A80" s="309" t="s">
        <v>92</v>
      </c>
      <c r="B80" s="309"/>
      <c r="C80" s="309"/>
      <c r="D80" s="309"/>
      <c r="E80" s="309"/>
      <c r="F80" s="309"/>
      <c r="G80" s="309"/>
      <c r="H80" s="309"/>
      <c r="I80" s="309"/>
      <c r="J80" s="309"/>
      <c r="K80" s="309"/>
    </row>
    <row r="81" spans="1:66" ht="15.75" customHeight="1" x14ac:dyDescent="0.25">
      <c r="A81" s="258" t="s">
        <v>411</v>
      </c>
      <c r="B81" s="258"/>
      <c r="C81" s="258"/>
      <c r="D81" s="258"/>
      <c r="E81" s="258"/>
      <c r="F81" s="258"/>
      <c r="G81" s="258"/>
      <c r="H81" s="258"/>
      <c r="I81" s="258"/>
      <c r="J81" s="258"/>
      <c r="K81" s="258"/>
    </row>
    <row r="82" spans="1:66" ht="15" customHeight="1" x14ac:dyDescent="0.25">
      <c r="A82" s="311" t="s">
        <v>217</v>
      </c>
      <c r="B82" s="311"/>
      <c r="C82" s="311"/>
      <c r="D82" s="311"/>
      <c r="E82" s="311"/>
      <c r="F82" s="311"/>
      <c r="G82" s="311"/>
      <c r="H82" s="311"/>
      <c r="I82" s="311"/>
      <c r="J82" s="311"/>
      <c r="K82" s="311"/>
    </row>
    <row r="83" spans="1:66" ht="30.75" customHeight="1" x14ac:dyDescent="0.25">
      <c r="A83" s="310" t="s">
        <v>499</v>
      </c>
      <c r="B83" s="310"/>
      <c r="C83" s="310"/>
      <c r="D83" s="310"/>
      <c r="E83" s="310"/>
      <c r="F83" s="310"/>
      <c r="G83" s="310"/>
      <c r="H83" s="310"/>
      <c r="I83" s="310"/>
      <c r="J83" s="310"/>
      <c r="K83" s="310"/>
    </row>
    <row r="84" spans="1:66" ht="15" customHeight="1" x14ac:dyDescent="0.25">
      <c r="A84" s="310" t="s">
        <v>215</v>
      </c>
      <c r="B84" s="310"/>
      <c r="C84" s="310"/>
      <c r="D84" s="310"/>
      <c r="E84" s="310"/>
      <c r="F84" s="310"/>
      <c r="G84" s="310"/>
      <c r="H84" s="310"/>
      <c r="I84" s="310"/>
      <c r="J84" s="310"/>
      <c r="K84" s="310"/>
    </row>
    <row r="85" spans="1:66" s="7" customFormat="1" ht="15" customHeight="1" x14ac:dyDescent="0.25">
      <c r="A85" s="306" t="s">
        <v>514</v>
      </c>
      <c r="B85" s="306"/>
      <c r="C85" s="306"/>
      <c r="D85" s="306"/>
      <c r="E85" s="306"/>
      <c r="F85" s="306"/>
      <c r="G85" s="306"/>
      <c r="H85" s="306"/>
      <c r="I85" s="306"/>
      <c r="J85" s="306"/>
      <c r="K85" s="306"/>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row>
    <row r="86" spans="1:66" x14ac:dyDescent="0.25">
      <c r="F86" s="37"/>
      <c r="I86" s="37"/>
    </row>
  </sheetData>
  <mergeCells count="61">
    <mergeCell ref="K60:K61"/>
    <mergeCell ref="J60:J61"/>
    <mergeCell ref="K70:K71"/>
    <mergeCell ref="J70:J71"/>
    <mergeCell ref="I70:I71"/>
    <mergeCell ref="K63:K64"/>
    <mergeCell ref="J63:J64"/>
    <mergeCell ref="I63:I64"/>
    <mergeCell ref="I60:I61"/>
    <mergeCell ref="H39:H40"/>
    <mergeCell ref="G39:G40"/>
    <mergeCell ref="K39:K40"/>
    <mergeCell ref="J39:J40"/>
    <mergeCell ref="I39:I40"/>
    <mergeCell ref="H8:H9"/>
    <mergeCell ref="I8:I9"/>
    <mergeCell ref="K8:K9"/>
    <mergeCell ref="J8:J9"/>
    <mergeCell ref="G14:G17"/>
    <mergeCell ref="H14:H17"/>
    <mergeCell ref="K14:K17"/>
    <mergeCell ref="J14:J17"/>
    <mergeCell ref="I14:I17"/>
    <mergeCell ref="B39:B40"/>
    <mergeCell ref="D39:D40"/>
    <mergeCell ref="E39:E40"/>
    <mergeCell ref="G8:G9"/>
    <mergeCell ref="F8:F9"/>
    <mergeCell ref="F14:F17"/>
    <mergeCell ref="A85:K85"/>
    <mergeCell ref="E70:E71"/>
    <mergeCell ref="F70:F71"/>
    <mergeCell ref="A70:A71"/>
    <mergeCell ref="A63:A64"/>
    <mergeCell ref="B70:B71"/>
    <mergeCell ref="A80:K80"/>
    <mergeCell ref="A84:K84"/>
    <mergeCell ref="A83:K83"/>
    <mergeCell ref="A82:K82"/>
    <mergeCell ref="A81:K81"/>
    <mergeCell ref="F63:F64"/>
    <mergeCell ref="G63:G64"/>
    <mergeCell ref="E63:E64"/>
    <mergeCell ref="H70:H71"/>
    <mergeCell ref="G70:G71"/>
    <mergeCell ref="A2:K2"/>
    <mergeCell ref="A1:K1"/>
    <mergeCell ref="H63:H64"/>
    <mergeCell ref="A60:A61"/>
    <mergeCell ref="E60:E61"/>
    <mergeCell ref="F60:F61"/>
    <mergeCell ref="G60:G61"/>
    <mergeCell ref="H60:H61"/>
    <mergeCell ref="F39:F40"/>
    <mergeCell ref="A14:A17"/>
    <mergeCell ref="E14:E17"/>
    <mergeCell ref="A8:A9"/>
    <mergeCell ref="B8:B9"/>
    <mergeCell ref="E8:E9"/>
    <mergeCell ref="D8:D9"/>
    <mergeCell ref="A39:A40"/>
  </mergeCells>
  <conditionalFormatting sqref="A8 A11:A15">
    <cfRule type="duplicateValues" dxfId="9" priority="3"/>
  </conditionalFormatting>
  <conditionalFormatting sqref="A65">
    <cfRule type="duplicateValues" dxfId="8" priority="2"/>
  </conditionalFormatting>
  <conditionalFormatting sqref="A65">
    <cfRule type="duplicateValues" dxfId="7" priority="1"/>
  </conditionalFormatting>
  <conditionalFormatting sqref="A66 A63 A68 A70 A72:A78">
    <cfRule type="duplicateValues" dxfId="6" priority="4"/>
  </conditionalFormatting>
  <pageMargins left="0.7" right="0.7" top="0.75" bottom="0.75" header="0.3" footer="0.3"/>
  <pageSetup scale="4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91"/>
  <sheetViews>
    <sheetView topLeftCell="B1" zoomScale="85" zoomScaleNormal="85" zoomScaleSheetLayoutView="100" workbookViewId="0">
      <pane ySplit="3" topLeftCell="A4" activePane="bottomLeft" state="frozen"/>
      <selection pane="bottomLeft" activeCell="C90" sqref="C90"/>
    </sheetView>
  </sheetViews>
  <sheetFormatPr defaultRowHeight="15" x14ac:dyDescent="0.25"/>
  <cols>
    <col min="1" max="1" width="9.7109375" style="10" customWidth="1"/>
    <col min="2" max="2" width="69.7109375" bestFit="1" customWidth="1"/>
    <col min="3" max="3" width="30.85546875" customWidth="1"/>
    <col min="4" max="4" width="10.7109375" customWidth="1"/>
    <col min="5" max="5" width="16.85546875" customWidth="1"/>
    <col min="6" max="6" width="20.42578125" customWidth="1"/>
    <col min="7" max="7" width="18.42578125" customWidth="1"/>
    <col min="8" max="9" width="19.7109375" customWidth="1"/>
    <col min="10" max="10" width="14.140625" customWidth="1"/>
  </cols>
  <sheetData>
    <row r="1" spans="1:10" ht="18.75" customHeight="1" x14ac:dyDescent="0.25">
      <c r="A1" s="285" t="s">
        <v>414</v>
      </c>
      <c r="B1" s="285"/>
      <c r="C1" s="285"/>
      <c r="D1" s="285"/>
      <c r="E1" s="285"/>
      <c r="F1" s="285"/>
      <c r="G1" s="285"/>
      <c r="H1" s="285"/>
      <c r="I1" s="285"/>
      <c r="J1" s="285"/>
    </row>
    <row r="2" spans="1:10" ht="15" customHeight="1" thickBot="1" x14ac:dyDescent="0.3">
      <c r="A2" s="284" t="s">
        <v>91</v>
      </c>
      <c r="B2" s="284"/>
      <c r="C2" s="284"/>
      <c r="D2" s="284"/>
      <c r="E2" s="284"/>
      <c r="F2" s="284"/>
      <c r="G2" s="284"/>
      <c r="H2" s="284"/>
      <c r="I2" s="284"/>
      <c r="J2" s="284"/>
    </row>
    <row r="3" spans="1:10" s="1" customFormat="1" ht="32.25" customHeight="1" x14ac:dyDescent="0.25">
      <c r="A3" s="44" t="s">
        <v>1</v>
      </c>
      <c r="B3" s="45" t="s">
        <v>2</v>
      </c>
      <c r="C3" s="45" t="s">
        <v>227</v>
      </c>
      <c r="D3" s="45" t="s">
        <v>3</v>
      </c>
      <c r="E3" s="45" t="s">
        <v>15</v>
      </c>
      <c r="F3" s="45" t="s">
        <v>235</v>
      </c>
      <c r="G3" s="45" t="s">
        <v>232</v>
      </c>
      <c r="H3" s="45" t="s">
        <v>119</v>
      </c>
      <c r="I3" s="93" t="s">
        <v>236</v>
      </c>
      <c r="J3" s="46" t="s">
        <v>216</v>
      </c>
    </row>
    <row r="4" spans="1:10" x14ac:dyDescent="0.25">
      <c r="A4" s="219">
        <v>202</v>
      </c>
      <c r="B4" s="39" t="s">
        <v>124</v>
      </c>
      <c r="C4" s="39" t="s">
        <v>240</v>
      </c>
      <c r="D4" s="40" t="s">
        <v>6</v>
      </c>
      <c r="E4" s="40" t="s">
        <v>16</v>
      </c>
      <c r="F4" s="41">
        <v>251</v>
      </c>
      <c r="G4" s="19">
        <v>251</v>
      </c>
      <c r="H4" s="20">
        <v>1</v>
      </c>
      <c r="I4" s="94">
        <v>441</v>
      </c>
      <c r="J4" s="50">
        <f>I4*H4</f>
        <v>441</v>
      </c>
    </row>
    <row r="5" spans="1:10" x14ac:dyDescent="0.25">
      <c r="A5" s="230">
        <v>203</v>
      </c>
      <c r="B5" s="22" t="s">
        <v>125</v>
      </c>
      <c r="C5" s="21" t="s">
        <v>241</v>
      </c>
      <c r="D5" s="23" t="s">
        <v>7</v>
      </c>
      <c r="E5" s="23" t="s">
        <v>16</v>
      </c>
      <c r="F5" s="24">
        <v>350</v>
      </c>
      <c r="G5" s="24">
        <v>350</v>
      </c>
      <c r="H5" s="31">
        <v>1</v>
      </c>
      <c r="I5" s="95">
        <v>400</v>
      </c>
      <c r="J5" s="49">
        <f t="shared" ref="J5:J68" si="0">I5*H5</f>
        <v>400</v>
      </c>
    </row>
    <row r="6" spans="1:10" x14ac:dyDescent="0.25">
      <c r="A6" s="220">
        <v>204</v>
      </c>
      <c r="B6" s="17" t="s">
        <v>496</v>
      </c>
      <c r="C6" s="17" t="s">
        <v>242</v>
      </c>
      <c r="D6" s="18" t="s">
        <v>9</v>
      </c>
      <c r="E6" s="18" t="s">
        <v>16</v>
      </c>
      <c r="F6" s="19">
        <v>530</v>
      </c>
      <c r="G6" s="19">
        <v>530</v>
      </c>
      <c r="H6" s="20">
        <v>1</v>
      </c>
      <c r="I6" s="96" t="s">
        <v>120</v>
      </c>
      <c r="J6" s="47" t="s">
        <v>120</v>
      </c>
    </row>
    <row r="7" spans="1:10" x14ac:dyDescent="0.25">
      <c r="A7" s="230">
        <v>205</v>
      </c>
      <c r="B7" s="22" t="s">
        <v>128</v>
      </c>
      <c r="C7" s="21" t="s">
        <v>243</v>
      </c>
      <c r="D7" s="23" t="s">
        <v>9</v>
      </c>
      <c r="E7" s="23" t="s">
        <v>16</v>
      </c>
      <c r="F7" s="24">
        <v>649</v>
      </c>
      <c r="G7" s="24">
        <v>649</v>
      </c>
      <c r="H7" s="31">
        <v>1</v>
      </c>
      <c r="I7" s="97">
        <v>662</v>
      </c>
      <c r="J7" s="48">
        <f t="shared" si="0"/>
        <v>662</v>
      </c>
    </row>
    <row r="8" spans="1:10" x14ac:dyDescent="0.25">
      <c r="A8" s="220">
        <v>206</v>
      </c>
      <c r="B8" s="17" t="s">
        <v>129</v>
      </c>
      <c r="C8" s="17" t="s">
        <v>244</v>
      </c>
      <c r="D8" s="18" t="s">
        <v>6</v>
      </c>
      <c r="E8" s="18" t="s">
        <v>16</v>
      </c>
      <c r="F8" s="19">
        <v>464</v>
      </c>
      <c r="G8" s="19">
        <v>464</v>
      </c>
      <c r="H8" s="20">
        <v>1</v>
      </c>
      <c r="I8" s="96">
        <v>508</v>
      </c>
      <c r="J8" s="47">
        <f t="shared" si="0"/>
        <v>508</v>
      </c>
    </row>
    <row r="9" spans="1:10" x14ac:dyDescent="0.25">
      <c r="A9" s="230">
        <v>212</v>
      </c>
      <c r="B9" s="22" t="s">
        <v>130</v>
      </c>
      <c r="C9" s="21" t="s">
        <v>245</v>
      </c>
      <c r="D9" s="23" t="s">
        <v>7</v>
      </c>
      <c r="E9" s="23" t="s">
        <v>16</v>
      </c>
      <c r="F9" s="24">
        <v>404</v>
      </c>
      <c r="G9" s="24">
        <v>404</v>
      </c>
      <c r="H9" s="31">
        <v>1</v>
      </c>
      <c r="I9" s="95">
        <v>389</v>
      </c>
      <c r="J9" s="49">
        <f t="shared" si="0"/>
        <v>389</v>
      </c>
    </row>
    <row r="10" spans="1:10" x14ac:dyDescent="0.25">
      <c r="A10" s="220">
        <v>213</v>
      </c>
      <c r="B10" s="17" t="s">
        <v>131</v>
      </c>
      <c r="C10" s="17" t="s">
        <v>246</v>
      </c>
      <c r="D10" s="18" t="s">
        <v>9</v>
      </c>
      <c r="E10" s="18" t="s">
        <v>17</v>
      </c>
      <c r="F10" s="19">
        <v>755</v>
      </c>
      <c r="G10" s="19">
        <v>574</v>
      </c>
      <c r="H10" s="20">
        <v>0.76026490066225161</v>
      </c>
      <c r="I10" s="96">
        <v>716</v>
      </c>
      <c r="J10" s="47">
        <f t="shared" si="0"/>
        <v>544.34966887417215</v>
      </c>
    </row>
    <row r="11" spans="1:10" x14ac:dyDescent="0.25">
      <c r="A11" s="230">
        <v>404</v>
      </c>
      <c r="B11" s="22" t="s">
        <v>184</v>
      </c>
      <c r="C11" s="21" t="s">
        <v>247</v>
      </c>
      <c r="D11" s="23" t="s">
        <v>10</v>
      </c>
      <c r="E11" s="23" t="s">
        <v>17</v>
      </c>
      <c r="F11" s="24">
        <v>309</v>
      </c>
      <c r="G11" s="24">
        <v>251</v>
      </c>
      <c r="H11" s="31">
        <v>0.81229773462783172</v>
      </c>
      <c r="I11" s="97">
        <v>829</v>
      </c>
      <c r="J11" s="48">
        <f t="shared" si="0"/>
        <v>673.39482200647251</v>
      </c>
    </row>
    <row r="12" spans="1:10" x14ac:dyDescent="0.25">
      <c r="A12" s="220">
        <v>296</v>
      </c>
      <c r="B12" s="17" t="s">
        <v>132</v>
      </c>
      <c r="C12" s="17" t="s">
        <v>248</v>
      </c>
      <c r="D12" s="18" t="s">
        <v>8</v>
      </c>
      <c r="E12" s="18" t="s">
        <v>16</v>
      </c>
      <c r="F12" s="19">
        <v>473</v>
      </c>
      <c r="G12" s="19">
        <v>473</v>
      </c>
      <c r="H12" s="20">
        <v>1</v>
      </c>
      <c r="I12" s="96">
        <v>609</v>
      </c>
      <c r="J12" s="47">
        <f t="shared" si="0"/>
        <v>609</v>
      </c>
    </row>
    <row r="13" spans="1:10" x14ac:dyDescent="0.25">
      <c r="A13" s="230">
        <v>219</v>
      </c>
      <c r="B13" s="22" t="s">
        <v>133</v>
      </c>
      <c r="C13" s="21" t="s">
        <v>249</v>
      </c>
      <c r="D13" s="23" t="s">
        <v>10</v>
      </c>
      <c r="E13" s="23" t="s">
        <v>16</v>
      </c>
      <c r="F13" s="24">
        <v>195</v>
      </c>
      <c r="G13" s="24">
        <v>195</v>
      </c>
      <c r="H13" s="31">
        <v>1</v>
      </c>
      <c r="I13" s="95">
        <v>480</v>
      </c>
      <c r="J13" s="49">
        <f t="shared" si="0"/>
        <v>480</v>
      </c>
    </row>
    <row r="14" spans="1:10" x14ac:dyDescent="0.25">
      <c r="A14" s="231">
        <v>220</v>
      </c>
      <c r="B14" s="32" t="s">
        <v>134</v>
      </c>
      <c r="C14" s="17" t="s">
        <v>250</v>
      </c>
      <c r="D14" s="18" t="s">
        <v>10</v>
      </c>
      <c r="E14" s="18" t="s">
        <v>16</v>
      </c>
      <c r="F14" s="19">
        <v>290</v>
      </c>
      <c r="G14" s="19">
        <v>290</v>
      </c>
      <c r="H14" s="20">
        <v>1</v>
      </c>
      <c r="I14" s="96">
        <v>450</v>
      </c>
      <c r="J14" s="47">
        <f t="shared" si="0"/>
        <v>450</v>
      </c>
    </row>
    <row r="15" spans="1:10" x14ac:dyDescent="0.25">
      <c r="A15" s="230">
        <v>221</v>
      </c>
      <c r="B15" s="22" t="s">
        <v>135</v>
      </c>
      <c r="C15" s="21" t="s">
        <v>251</v>
      </c>
      <c r="D15" s="23" t="s">
        <v>6</v>
      </c>
      <c r="E15" s="23" t="s">
        <v>16</v>
      </c>
      <c r="F15" s="24">
        <v>325</v>
      </c>
      <c r="G15" s="24">
        <v>325</v>
      </c>
      <c r="H15" s="31">
        <v>1</v>
      </c>
      <c r="I15" s="95">
        <v>400</v>
      </c>
      <c r="J15" s="49">
        <f t="shared" si="0"/>
        <v>400</v>
      </c>
    </row>
    <row r="16" spans="1:10" x14ac:dyDescent="0.25">
      <c r="A16" s="220">
        <v>247</v>
      </c>
      <c r="B16" s="17" t="s">
        <v>136</v>
      </c>
      <c r="C16" s="17" t="s">
        <v>252</v>
      </c>
      <c r="D16" s="18" t="s">
        <v>6</v>
      </c>
      <c r="E16" s="18" t="s">
        <v>16</v>
      </c>
      <c r="F16" s="19">
        <v>285</v>
      </c>
      <c r="G16" s="19">
        <v>285</v>
      </c>
      <c r="H16" s="20">
        <v>1</v>
      </c>
      <c r="I16" s="96">
        <v>339</v>
      </c>
      <c r="J16" s="47">
        <f t="shared" si="0"/>
        <v>339</v>
      </c>
    </row>
    <row r="17" spans="1:10" s="2" customFormat="1" x14ac:dyDescent="0.25">
      <c r="A17" s="230">
        <v>360</v>
      </c>
      <c r="B17" s="22" t="s">
        <v>416</v>
      </c>
      <c r="C17" s="21" t="s">
        <v>253</v>
      </c>
      <c r="D17" s="23" t="s">
        <v>7</v>
      </c>
      <c r="E17" s="23" t="s">
        <v>17</v>
      </c>
      <c r="F17" s="24">
        <v>361</v>
      </c>
      <c r="G17" s="24">
        <v>323</v>
      </c>
      <c r="H17" s="31">
        <v>0.89473684210526316</v>
      </c>
      <c r="I17" s="95">
        <v>392</v>
      </c>
      <c r="J17" s="49">
        <f t="shared" si="0"/>
        <v>350.73684210526318</v>
      </c>
    </row>
    <row r="18" spans="1:10" x14ac:dyDescent="0.25">
      <c r="A18" s="220">
        <v>224</v>
      </c>
      <c r="B18" s="17" t="s">
        <v>137</v>
      </c>
      <c r="C18" s="17" t="s">
        <v>254</v>
      </c>
      <c r="D18" s="18" t="s">
        <v>8</v>
      </c>
      <c r="E18" s="18" t="s">
        <v>16</v>
      </c>
      <c r="F18" s="19">
        <v>321</v>
      </c>
      <c r="G18" s="19">
        <v>321</v>
      </c>
      <c r="H18" s="20">
        <v>1</v>
      </c>
      <c r="I18" s="96">
        <v>346</v>
      </c>
      <c r="J18" s="47">
        <f t="shared" si="0"/>
        <v>346</v>
      </c>
    </row>
    <row r="19" spans="1:10" s="2" customFormat="1" x14ac:dyDescent="0.25">
      <c r="A19" s="230">
        <v>349</v>
      </c>
      <c r="B19" s="22" t="s">
        <v>193</v>
      </c>
      <c r="C19" s="21" t="s">
        <v>255</v>
      </c>
      <c r="D19" s="23" t="s">
        <v>9</v>
      </c>
      <c r="E19" s="23" t="s">
        <v>16</v>
      </c>
      <c r="F19" s="24">
        <v>518</v>
      </c>
      <c r="G19" s="24">
        <v>518</v>
      </c>
      <c r="H19" s="31">
        <v>1</v>
      </c>
      <c r="I19" s="97">
        <v>635</v>
      </c>
      <c r="J19" s="48">
        <f t="shared" si="0"/>
        <v>635</v>
      </c>
    </row>
    <row r="20" spans="1:10" x14ac:dyDescent="0.25">
      <c r="A20" s="220">
        <v>231</v>
      </c>
      <c r="B20" s="17" t="s">
        <v>138</v>
      </c>
      <c r="C20" s="17" t="s">
        <v>256</v>
      </c>
      <c r="D20" s="18" t="s">
        <v>6</v>
      </c>
      <c r="E20" s="18" t="s">
        <v>16</v>
      </c>
      <c r="F20" s="19">
        <v>253</v>
      </c>
      <c r="G20" s="19">
        <v>253</v>
      </c>
      <c r="H20" s="20">
        <v>1</v>
      </c>
      <c r="I20" s="96">
        <v>362</v>
      </c>
      <c r="J20" s="47">
        <f t="shared" si="0"/>
        <v>362</v>
      </c>
    </row>
    <row r="21" spans="1:10" x14ac:dyDescent="0.25">
      <c r="A21" s="230">
        <v>232</v>
      </c>
      <c r="B21" s="22" t="s">
        <v>140</v>
      </c>
      <c r="C21" s="21" t="s">
        <v>257</v>
      </c>
      <c r="D21" s="23" t="s">
        <v>11</v>
      </c>
      <c r="E21" s="23" t="s">
        <v>19</v>
      </c>
      <c r="F21" s="24">
        <v>477</v>
      </c>
      <c r="G21" s="24">
        <v>477</v>
      </c>
      <c r="H21" s="31">
        <v>1</v>
      </c>
      <c r="I21" s="95">
        <v>386</v>
      </c>
      <c r="J21" s="49">
        <f t="shared" si="0"/>
        <v>386</v>
      </c>
    </row>
    <row r="22" spans="1:10" x14ac:dyDescent="0.25">
      <c r="A22" s="220">
        <v>238</v>
      </c>
      <c r="B22" s="17" t="s">
        <v>141</v>
      </c>
      <c r="C22" s="17" t="s">
        <v>258</v>
      </c>
      <c r="D22" s="18" t="s">
        <v>13</v>
      </c>
      <c r="E22" s="18" t="s">
        <v>16</v>
      </c>
      <c r="F22" s="19">
        <v>301</v>
      </c>
      <c r="G22" s="19">
        <v>301</v>
      </c>
      <c r="H22" s="20">
        <v>1</v>
      </c>
      <c r="I22" s="96">
        <v>381</v>
      </c>
      <c r="J22" s="47">
        <f t="shared" si="0"/>
        <v>381</v>
      </c>
    </row>
    <row r="23" spans="1:10" x14ac:dyDescent="0.25">
      <c r="A23" s="230">
        <v>239</v>
      </c>
      <c r="B23" s="22" t="s">
        <v>142</v>
      </c>
      <c r="C23" s="21" t="s">
        <v>259</v>
      </c>
      <c r="D23" s="23" t="s">
        <v>12</v>
      </c>
      <c r="E23" s="23" t="s">
        <v>16</v>
      </c>
      <c r="F23" s="24">
        <v>253</v>
      </c>
      <c r="G23" s="24">
        <v>253</v>
      </c>
      <c r="H23" s="31">
        <v>1</v>
      </c>
      <c r="I23" s="97">
        <v>356</v>
      </c>
      <c r="J23" s="48">
        <f t="shared" si="0"/>
        <v>356</v>
      </c>
    </row>
    <row r="24" spans="1:10" x14ac:dyDescent="0.25">
      <c r="A24" s="220">
        <v>227</v>
      </c>
      <c r="B24" s="17" t="s">
        <v>143</v>
      </c>
      <c r="C24" s="17" t="s">
        <v>260</v>
      </c>
      <c r="D24" s="18" t="s">
        <v>8</v>
      </c>
      <c r="E24" s="18" t="s">
        <v>16</v>
      </c>
      <c r="F24" s="19">
        <v>420</v>
      </c>
      <c r="G24" s="19">
        <v>420</v>
      </c>
      <c r="H24" s="20">
        <v>1</v>
      </c>
      <c r="I24" s="96">
        <v>441</v>
      </c>
      <c r="J24" s="47">
        <f t="shared" si="0"/>
        <v>441</v>
      </c>
    </row>
    <row r="25" spans="1:10" x14ac:dyDescent="0.25">
      <c r="A25" s="230">
        <v>258</v>
      </c>
      <c r="B25" s="22" t="s">
        <v>144</v>
      </c>
      <c r="C25" s="21" t="s">
        <v>261</v>
      </c>
      <c r="D25" s="23" t="s">
        <v>11</v>
      </c>
      <c r="E25" s="23" t="s">
        <v>19</v>
      </c>
      <c r="F25" s="24">
        <v>312</v>
      </c>
      <c r="G25" s="24">
        <v>312</v>
      </c>
      <c r="H25" s="31">
        <v>1</v>
      </c>
      <c r="I25" s="95">
        <v>330</v>
      </c>
      <c r="J25" s="49">
        <f t="shared" si="0"/>
        <v>330</v>
      </c>
    </row>
    <row r="26" spans="1:10" x14ac:dyDescent="0.25">
      <c r="A26" s="220">
        <v>249</v>
      </c>
      <c r="B26" s="17" t="s">
        <v>145</v>
      </c>
      <c r="C26" s="17" t="s">
        <v>262</v>
      </c>
      <c r="D26" s="18" t="s">
        <v>13</v>
      </c>
      <c r="E26" s="18" t="s">
        <v>16</v>
      </c>
      <c r="F26" s="19">
        <v>445</v>
      </c>
      <c r="G26" s="19">
        <v>445</v>
      </c>
      <c r="H26" s="20">
        <v>1</v>
      </c>
      <c r="I26" s="96">
        <v>479</v>
      </c>
      <c r="J26" s="47">
        <f t="shared" si="0"/>
        <v>479</v>
      </c>
    </row>
    <row r="27" spans="1:10" x14ac:dyDescent="0.25">
      <c r="A27" s="230">
        <v>251</v>
      </c>
      <c r="B27" s="22" t="s">
        <v>146</v>
      </c>
      <c r="C27" s="21" t="s">
        <v>263</v>
      </c>
      <c r="D27" s="23" t="s">
        <v>6</v>
      </c>
      <c r="E27" s="23" t="s">
        <v>16</v>
      </c>
      <c r="F27" s="24">
        <v>299</v>
      </c>
      <c r="G27" s="24">
        <v>299</v>
      </c>
      <c r="H27" s="31">
        <v>1</v>
      </c>
      <c r="I27" s="95">
        <v>419</v>
      </c>
      <c r="J27" s="49">
        <f t="shared" si="0"/>
        <v>419</v>
      </c>
    </row>
    <row r="28" spans="1:10" x14ac:dyDescent="0.25">
      <c r="A28" s="220">
        <v>252</v>
      </c>
      <c r="B28" s="17" t="s">
        <v>147</v>
      </c>
      <c r="C28" s="17" t="s">
        <v>264</v>
      </c>
      <c r="D28" s="18" t="s">
        <v>12</v>
      </c>
      <c r="E28" s="18" t="s">
        <v>16</v>
      </c>
      <c r="F28" s="19">
        <v>329</v>
      </c>
      <c r="G28" s="19">
        <v>329</v>
      </c>
      <c r="H28" s="20">
        <v>1</v>
      </c>
      <c r="I28" s="96">
        <v>330</v>
      </c>
      <c r="J28" s="47">
        <f t="shared" si="0"/>
        <v>330</v>
      </c>
    </row>
    <row r="29" spans="1:10" x14ac:dyDescent="0.25">
      <c r="A29" s="230">
        <v>339</v>
      </c>
      <c r="B29" s="22" t="s">
        <v>148</v>
      </c>
      <c r="C29" s="21" t="s">
        <v>265</v>
      </c>
      <c r="D29" s="23" t="s">
        <v>7</v>
      </c>
      <c r="E29" s="23" t="s">
        <v>16</v>
      </c>
      <c r="F29" s="24">
        <v>495</v>
      </c>
      <c r="G29" s="24">
        <v>495</v>
      </c>
      <c r="H29" s="31">
        <v>1</v>
      </c>
      <c r="I29" s="97">
        <v>513</v>
      </c>
      <c r="J29" s="48">
        <f t="shared" si="0"/>
        <v>513</v>
      </c>
    </row>
    <row r="30" spans="1:10" x14ac:dyDescent="0.25">
      <c r="A30" s="220">
        <v>254</v>
      </c>
      <c r="B30" s="17" t="s">
        <v>149</v>
      </c>
      <c r="C30" s="17" t="s">
        <v>266</v>
      </c>
      <c r="D30" s="18" t="s">
        <v>11</v>
      </c>
      <c r="E30" s="18" t="s">
        <v>19</v>
      </c>
      <c r="F30" s="19">
        <v>722</v>
      </c>
      <c r="G30" s="19">
        <v>722</v>
      </c>
      <c r="H30" s="20">
        <v>1</v>
      </c>
      <c r="I30" s="96">
        <v>700</v>
      </c>
      <c r="J30" s="47">
        <f t="shared" si="0"/>
        <v>700</v>
      </c>
    </row>
    <row r="31" spans="1:10" x14ac:dyDescent="0.25">
      <c r="A31" s="230">
        <v>257</v>
      </c>
      <c r="B31" s="22" t="s">
        <v>150</v>
      </c>
      <c r="C31" s="21" t="s">
        <v>267</v>
      </c>
      <c r="D31" s="23" t="s">
        <v>13</v>
      </c>
      <c r="E31" s="23" t="s">
        <v>16</v>
      </c>
      <c r="F31" s="24">
        <v>309</v>
      </c>
      <c r="G31" s="24">
        <v>309</v>
      </c>
      <c r="H31" s="31">
        <v>1</v>
      </c>
      <c r="I31" s="97">
        <v>325</v>
      </c>
      <c r="J31" s="48">
        <f t="shared" si="0"/>
        <v>325</v>
      </c>
    </row>
    <row r="32" spans="1:10" x14ac:dyDescent="0.25">
      <c r="A32" s="232">
        <v>272</v>
      </c>
      <c r="B32" s="17" t="s">
        <v>151</v>
      </c>
      <c r="C32" s="17" t="s">
        <v>268</v>
      </c>
      <c r="D32" s="18" t="s">
        <v>11</v>
      </c>
      <c r="E32" s="18" t="s">
        <v>19</v>
      </c>
      <c r="F32" s="19">
        <v>397</v>
      </c>
      <c r="G32" s="19">
        <v>397</v>
      </c>
      <c r="H32" s="20">
        <v>1</v>
      </c>
      <c r="I32" s="96">
        <v>406</v>
      </c>
      <c r="J32" s="47">
        <f t="shared" si="0"/>
        <v>406</v>
      </c>
    </row>
    <row r="33" spans="1:10" x14ac:dyDescent="0.25">
      <c r="A33" s="217">
        <v>259</v>
      </c>
      <c r="B33" s="26" t="s">
        <v>152</v>
      </c>
      <c r="C33" s="25" t="s">
        <v>269</v>
      </c>
      <c r="D33" s="27" t="s">
        <v>6</v>
      </c>
      <c r="E33" s="27" t="s">
        <v>16</v>
      </c>
      <c r="F33" s="28">
        <v>372</v>
      </c>
      <c r="G33" s="28">
        <v>372</v>
      </c>
      <c r="H33" s="59">
        <v>1</v>
      </c>
      <c r="I33" s="98">
        <v>462</v>
      </c>
      <c r="J33" s="51">
        <f t="shared" si="0"/>
        <v>462</v>
      </c>
    </row>
    <row r="34" spans="1:10" x14ac:dyDescent="0.25">
      <c r="A34" s="232">
        <v>344</v>
      </c>
      <c r="B34" s="17" t="s">
        <v>153</v>
      </c>
      <c r="C34" s="17" t="s">
        <v>270</v>
      </c>
      <c r="D34" s="18" t="s">
        <v>13</v>
      </c>
      <c r="E34" s="18" t="s">
        <v>16</v>
      </c>
      <c r="F34" s="19">
        <v>374</v>
      </c>
      <c r="G34" s="19">
        <v>374</v>
      </c>
      <c r="H34" s="20">
        <v>1</v>
      </c>
      <c r="I34" s="96">
        <v>444</v>
      </c>
      <c r="J34" s="47">
        <f t="shared" si="0"/>
        <v>444</v>
      </c>
    </row>
    <row r="35" spans="1:10" x14ac:dyDescent="0.25">
      <c r="A35" s="230">
        <v>261</v>
      </c>
      <c r="B35" s="22" t="s">
        <v>154</v>
      </c>
      <c r="C35" s="21" t="s">
        <v>271</v>
      </c>
      <c r="D35" s="23" t="s">
        <v>9</v>
      </c>
      <c r="E35" s="23" t="s">
        <v>19</v>
      </c>
      <c r="F35" s="24">
        <v>761</v>
      </c>
      <c r="G35" s="24">
        <v>761</v>
      </c>
      <c r="H35" s="31">
        <v>1</v>
      </c>
      <c r="I35" s="97">
        <v>805</v>
      </c>
      <c r="J35" s="48">
        <f t="shared" si="0"/>
        <v>805</v>
      </c>
    </row>
    <row r="36" spans="1:10" x14ac:dyDescent="0.25">
      <c r="A36" s="233">
        <v>262</v>
      </c>
      <c r="B36" s="39" t="s">
        <v>155</v>
      </c>
      <c r="C36" s="39" t="s">
        <v>272</v>
      </c>
      <c r="D36" s="40" t="s">
        <v>10</v>
      </c>
      <c r="E36" s="40" t="s">
        <v>16</v>
      </c>
      <c r="F36" s="41">
        <v>323</v>
      </c>
      <c r="G36" s="41">
        <v>323</v>
      </c>
      <c r="H36" s="42">
        <v>1</v>
      </c>
      <c r="I36" s="94">
        <v>500</v>
      </c>
      <c r="J36" s="50">
        <f t="shared" si="0"/>
        <v>500</v>
      </c>
    </row>
    <row r="37" spans="1:10" x14ac:dyDescent="0.25">
      <c r="A37" s="230">
        <v>370</v>
      </c>
      <c r="B37" s="21" t="s">
        <v>156</v>
      </c>
      <c r="C37" s="21" t="s">
        <v>273</v>
      </c>
      <c r="D37" s="23" t="s">
        <v>10</v>
      </c>
      <c r="E37" s="38" t="s">
        <v>16</v>
      </c>
      <c r="F37" s="24">
        <v>284</v>
      </c>
      <c r="G37" s="24">
        <v>284</v>
      </c>
      <c r="H37" s="31">
        <v>1</v>
      </c>
      <c r="I37" s="95">
        <v>530</v>
      </c>
      <c r="J37" s="49">
        <f t="shared" si="0"/>
        <v>530</v>
      </c>
    </row>
    <row r="38" spans="1:10" x14ac:dyDescent="0.25">
      <c r="A38" s="220">
        <v>264</v>
      </c>
      <c r="B38" s="17" t="s">
        <v>185</v>
      </c>
      <c r="C38" s="17" t="s">
        <v>274</v>
      </c>
      <c r="D38" s="18" t="s">
        <v>9</v>
      </c>
      <c r="E38" s="18" t="s">
        <v>17</v>
      </c>
      <c r="F38" s="19">
        <v>369</v>
      </c>
      <c r="G38" s="19">
        <v>257</v>
      </c>
      <c r="H38" s="20">
        <v>0.69647696476964771</v>
      </c>
      <c r="I38" s="96">
        <v>400</v>
      </c>
      <c r="J38" s="47">
        <f t="shared" si="0"/>
        <v>278.59078590785907</v>
      </c>
    </row>
    <row r="39" spans="1:10" x14ac:dyDescent="0.25">
      <c r="A39" s="230">
        <v>266</v>
      </c>
      <c r="B39" s="22" t="s">
        <v>487</v>
      </c>
      <c r="C39" s="21" t="s">
        <v>275</v>
      </c>
      <c r="D39" s="23" t="s">
        <v>13</v>
      </c>
      <c r="E39" s="23" t="s">
        <v>18</v>
      </c>
      <c r="F39" s="24">
        <v>553</v>
      </c>
      <c r="G39" s="24">
        <v>479</v>
      </c>
      <c r="H39" s="31">
        <v>0.86618444846292952</v>
      </c>
      <c r="I39" s="97">
        <v>580</v>
      </c>
      <c r="J39" s="48">
        <f t="shared" si="0"/>
        <v>502.38698010849913</v>
      </c>
    </row>
    <row r="40" spans="1:10" x14ac:dyDescent="0.25">
      <c r="A40" s="220">
        <v>271</v>
      </c>
      <c r="B40" s="17" t="s">
        <v>157</v>
      </c>
      <c r="C40" s="17" t="s">
        <v>276</v>
      </c>
      <c r="D40" s="18" t="s">
        <v>7</v>
      </c>
      <c r="E40" s="18" t="s">
        <v>16</v>
      </c>
      <c r="F40" s="19">
        <v>373</v>
      </c>
      <c r="G40" s="19">
        <v>373</v>
      </c>
      <c r="H40" s="20">
        <v>1</v>
      </c>
      <c r="I40" s="96">
        <v>362</v>
      </c>
      <c r="J40" s="47">
        <f t="shared" si="0"/>
        <v>362</v>
      </c>
    </row>
    <row r="41" spans="1:10" x14ac:dyDescent="0.25">
      <c r="A41" s="230">
        <v>308</v>
      </c>
      <c r="B41" s="22" t="s">
        <v>158</v>
      </c>
      <c r="C41" s="21" t="s">
        <v>277</v>
      </c>
      <c r="D41" s="23" t="s">
        <v>13</v>
      </c>
      <c r="E41" s="23" t="s">
        <v>16</v>
      </c>
      <c r="F41" s="24">
        <v>237</v>
      </c>
      <c r="G41" s="24">
        <v>237</v>
      </c>
      <c r="H41" s="31">
        <v>1</v>
      </c>
      <c r="I41" s="95">
        <v>506</v>
      </c>
      <c r="J41" s="49">
        <f t="shared" si="0"/>
        <v>506</v>
      </c>
    </row>
    <row r="42" spans="1:10" s="2" customFormat="1" x14ac:dyDescent="0.25">
      <c r="A42" s="220">
        <v>273</v>
      </c>
      <c r="B42" s="17" t="s">
        <v>159</v>
      </c>
      <c r="C42" s="17" t="s">
        <v>278</v>
      </c>
      <c r="D42" s="18" t="s">
        <v>11</v>
      </c>
      <c r="E42" s="18" t="s">
        <v>19</v>
      </c>
      <c r="F42" s="19">
        <v>379</v>
      </c>
      <c r="G42" s="19">
        <v>379</v>
      </c>
      <c r="H42" s="20">
        <v>1</v>
      </c>
      <c r="I42" s="96">
        <v>370</v>
      </c>
      <c r="J42" s="47">
        <f t="shared" si="0"/>
        <v>370</v>
      </c>
    </row>
    <row r="43" spans="1:10" x14ac:dyDescent="0.25">
      <c r="A43" s="230">
        <v>284</v>
      </c>
      <c r="B43" s="22" t="s">
        <v>497</v>
      </c>
      <c r="C43" s="21" t="s">
        <v>279</v>
      </c>
      <c r="D43" s="23" t="s">
        <v>9</v>
      </c>
      <c r="E43" s="23" t="s">
        <v>16</v>
      </c>
      <c r="F43" s="24">
        <v>398</v>
      </c>
      <c r="G43" s="24">
        <v>398</v>
      </c>
      <c r="H43" s="31">
        <v>1</v>
      </c>
      <c r="I43" s="97" t="s">
        <v>120</v>
      </c>
      <c r="J43" s="48" t="s">
        <v>120</v>
      </c>
    </row>
    <row r="44" spans="1:10" x14ac:dyDescent="0.25">
      <c r="A44" s="220">
        <v>274</v>
      </c>
      <c r="B44" s="17" t="s">
        <v>161</v>
      </c>
      <c r="C44" s="17" t="s">
        <v>280</v>
      </c>
      <c r="D44" s="18" t="s">
        <v>7</v>
      </c>
      <c r="E44" s="18" t="s">
        <v>16</v>
      </c>
      <c r="F44" s="19">
        <v>387</v>
      </c>
      <c r="G44" s="19">
        <v>387</v>
      </c>
      <c r="H44" s="20">
        <v>1</v>
      </c>
      <c r="I44" s="96">
        <v>388</v>
      </c>
      <c r="J44" s="47">
        <f t="shared" si="0"/>
        <v>388</v>
      </c>
    </row>
    <row r="45" spans="1:10" x14ac:dyDescent="0.25">
      <c r="A45" s="230">
        <v>280</v>
      </c>
      <c r="B45" s="22" t="s">
        <v>162</v>
      </c>
      <c r="C45" s="21" t="s">
        <v>281</v>
      </c>
      <c r="D45" s="23" t="s">
        <v>7</v>
      </c>
      <c r="E45" s="23" t="s">
        <v>16</v>
      </c>
      <c r="F45" s="24">
        <v>384</v>
      </c>
      <c r="G45" s="24">
        <v>384</v>
      </c>
      <c r="H45" s="31">
        <v>1</v>
      </c>
      <c r="I45" s="95">
        <v>550</v>
      </c>
      <c r="J45" s="49">
        <f t="shared" si="0"/>
        <v>550</v>
      </c>
    </row>
    <row r="46" spans="1:10" x14ac:dyDescent="0.25">
      <c r="A46" s="231">
        <v>285</v>
      </c>
      <c r="B46" s="32" t="s">
        <v>163</v>
      </c>
      <c r="C46" s="17" t="s">
        <v>282</v>
      </c>
      <c r="D46" s="18" t="s">
        <v>13</v>
      </c>
      <c r="E46" s="18" t="s">
        <v>16</v>
      </c>
      <c r="F46" s="19">
        <v>405</v>
      </c>
      <c r="G46" s="19">
        <v>405</v>
      </c>
      <c r="H46" s="20">
        <v>1</v>
      </c>
      <c r="I46" s="96">
        <v>480</v>
      </c>
      <c r="J46" s="47">
        <f t="shared" si="0"/>
        <v>480</v>
      </c>
    </row>
    <row r="47" spans="1:10" s="2" customFormat="1" x14ac:dyDescent="0.25">
      <c r="A47" s="230">
        <v>287</v>
      </c>
      <c r="B47" s="22" t="s">
        <v>490</v>
      </c>
      <c r="C47" s="21" t="s">
        <v>283</v>
      </c>
      <c r="D47" s="23" t="s">
        <v>11</v>
      </c>
      <c r="E47" s="23" t="s">
        <v>19</v>
      </c>
      <c r="F47" s="24">
        <v>572</v>
      </c>
      <c r="G47" s="24">
        <v>572</v>
      </c>
      <c r="H47" s="31">
        <v>1</v>
      </c>
      <c r="I47" s="95" t="s">
        <v>120</v>
      </c>
      <c r="J47" s="49" t="s">
        <v>120</v>
      </c>
    </row>
    <row r="48" spans="1:10" x14ac:dyDescent="0.25">
      <c r="A48" s="220">
        <v>288</v>
      </c>
      <c r="B48" s="17" t="s">
        <v>164</v>
      </c>
      <c r="C48" s="17" t="s">
        <v>284</v>
      </c>
      <c r="D48" s="18" t="s">
        <v>6</v>
      </c>
      <c r="E48" s="18" t="s">
        <v>16</v>
      </c>
      <c r="F48" s="19">
        <v>391</v>
      </c>
      <c r="G48" s="19">
        <v>391</v>
      </c>
      <c r="H48" s="20">
        <v>1</v>
      </c>
      <c r="I48" s="96">
        <v>400</v>
      </c>
      <c r="J48" s="47">
        <f t="shared" si="0"/>
        <v>400</v>
      </c>
    </row>
    <row r="49" spans="1:10" s="2" customFormat="1" x14ac:dyDescent="0.25">
      <c r="A49" s="230">
        <v>290</v>
      </c>
      <c r="B49" s="22" t="s">
        <v>197</v>
      </c>
      <c r="C49" s="21" t="s">
        <v>285</v>
      </c>
      <c r="D49" s="23" t="s">
        <v>10</v>
      </c>
      <c r="E49" s="23" t="s">
        <v>16</v>
      </c>
      <c r="F49" s="24">
        <v>197</v>
      </c>
      <c r="G49" s="24">
        <v>197</v>
      </c>
      <c r="H49" s="31">
        <v>1</v>
      </c>
      <c r="I49" s="95">
        <v>391</v>
      </c>
      <c r="J49" s="49">
        <f t="shared" si="0"/>
        <v>391</v>
      </c>
    </row>
    <row r="50" spans="1:10" x14ac:dyDescent="0.25">
      <c r="A50" s="220">
        <v>291</v>
      </c>
      <c r="B50" s="17" t="s">
        <v>165</v>
      </c>
      <c r="C50" s="17" t="s">
        <v>286</v>
      </c>
      <c r="D50" s="18" t="s">
        <v>13</v>
      </c>
      <c r="E50" s="18" t="s">
        <v>16</v>
      </c>
      <c r="F50" s="19">
        <v>408</v>
      </c>
      <c r="G50" s="19">
        <v>408</v>
      </c>
      <c r="H50" s="20">
        <v>1</v>
      </c>
      <c r="I50" s="96">
        <v>392</v>
      </c>
      <c r="J50" s="47">
        <f t="shared" si="0"/>
        <v>392</v>
      </c>
    </row>
    <row r="51" spans="1:10" x14ac:dyDescent="0.25">
      <c r="A51" s="230">
        <v>201</v>
      </c>
      <c r="B51" s="22" t="s">
        <v>198</v>
      </c>
      <c r="C51" s="21" t="s">
        <v>287</v>
      </c>
      <c r="D51" s="23" t="s">
        <v>8</v>
      </c>
      <c r="E51" s="23" t="s">
        <v>20</v>
      </c>
      <c r="F51" s="24">
        <v>339</v>
      </c>
      <c r="G51" s="24">
        <v>145</v>
      </c>
      <c r="H51" s="31">
        <v>0.42772861356932151</v>
      </c>
      <c r="I51" s="97">
        <v>358</v>
      </c>
      <c r="J51" s="48">
        <f t="shared" si="0"/>
        <v>153.12684365781709</v>
      </c>
    </row>
    <row r="52" spans="1:10" x14ac:dyDescent="0.25">
      <c r="A52" s="220">
        <v>292</v>
      </c>
      <c r="B52" s="17" t="s">
        <v>199</v>
      </c>
      <c r="C52" s="17" t="s">
        <v>288</v>
      </c>
      <c r="D52" s="18" t="s">
        <v>11</v>
      </c>
      <c r="E52" s="18" t="s">
        <v>109</v>
      </c>
      <c r="F52" s="19">
        <v>335</v>
      </c>
      <c r="G52" s="19">
        <v>335</v>
      </c>
      <c r="H52" s="20">
        <v>1</v>
      </c>
      <c r="I52" s="96">
        <v>350</v>
      </c>
      <c r="J52" s="47">
        <f t="shared" si="0"/>
        <v>350</v>
      </c>
    </row>
    <row r="53" spans="1:10" x14ac:dyDescent="0.25">
      <c r="A53" s="230">
        <v>294</v>
      </c>
      <c r="B53" s="22" t="s">
        <v>166</v>
      </c>
      <c r="C53" s="21" t="s">
        <v>210</v>
      </c>
      <c r="D53" s="23" t="s">
        <v>13</v>
      </c>
      <c r="E53" s="23" t="s">
        <v>16</v>
      </c>
      <c r="F53" s="24">
        <v>394</v>
      </c>
      <c r="G53" s="24">
        <v>394</v>
      </c>
      <c r="H53" s="31">
        <v>1</v>
      </c>
      <c r="I53" s="95">
        <v>382</v>
      </c>
      <c r="J53" s="49">
        <f t="shared" si="0"/>
        <v>382</v>
      </c>
    </row>
    <row r="54" spans="1:10" x14ac:dyDescent="0.25">
      <c r="A54" s="220">
        <v>295</v>
      </c>
      <c r="B54" s="17" t="s">
        <v>167</v>
      </c>
      <c r="C54" s="17" t="s">
        <v>289</v>
      </c>
      <c r="D54" s="18" t="s">
        <v>7</v>
      </c>
      <c r="E54" s="18" t="s">
        <v>16</v>
      </c>
      <c r="F54" s="19">
        <v>300</v>
      </c>
      <c r="G54" s="19">
        <v>300</v>
      </c>
      <c r="H54" s="20">
        <v>1</v>
      </c>
      <c r="I54" s="96">
        <v>348</v>
      </c>
      <c r="J54" s="47">
        <f t="shared" si="0"/>
        <v>348</v>
      </c>
    </row>
    <row r="55" spans="1:10" x14ac:dyDescent="0.25">
      <c r="A55" s="230">
        <v>301</v>
      </c>
      <c r="B55" s="22" t="s">
        <v>206</v>
      </c>
      <c r="C55" s="21" t="s">
        <v>290</v>
      </c>
      <c r="D55" s="23" t="s">
        <v>7</v>
      </c>
      <c r="E55" s="23" t="s">
        <v>22</v>
      </c>
      <c r="F55" s="24">
        <v>231</v>
      </c>
      <c r="G55" s="24">
        <v>231</v>
      </c>
      <c r="H55" s="31">
        <v>1</v>
      </c>
      <c r="I55" s="97">
        <v>228</v>
      </c>
      <c r="J55" s="48">
        <f t="shared" si="0"/>
        <v>228</v>
      </c>
    </row>
    <row r="56" spans="1:10" x14ac:dyDescent="0.25">
      <c r="A56" s="220">
        <v>299</v>
      </c>
      <c r="B56" s="17" t="s">
        <v>168</v>
      </c>
      <c r="C56" s="17" t="s">
        <v>291</v>
      </c>
      <c r="D56" s="18" t="s">
        <v>6</v>
      </c>
      <c r="E56" s="18" t="s">
        <v>16</v>
      </c>
      <c r="F56" s="19">
        <v>391</v>
      </c>
      <c r="G56" s="19">
        <v>391</v>
      </c>
      <c r="H56" s="20">
        <v>1</v>
      </c>
      <c r="I56" s="96">
        <v>448</v>
      </c>
      <c r="J56" s="47">
        <f t="shared" si="0"/>
        <v>448</v>
      </c>
    </row>
    <row r="57" spans="1:10" x14ac:dyDescent="0.25">
      <c r="A57" s="230">
        <v>300</v>
      </c>
      <c r="B57" s="22" t="s">
        <v>169</v>
      </c>
      <c r="C57" s="21" t="s">
        <v>292</v>
      </c>
      <c r="D57" s="23" t="s">
        <v>9</v>
      </c>
      <c r="E57" s="23" t="s">
        <v>16</v>
      </c>
      <c r="F57" s="24">
        <v>534</v>
      </c>
      <c r="G57" s="24">
        <v>534</v>
      </c>
      <c r="H57" s="31">
        <v>1</v>
      </c>
      <c r="I57" s="95" t="s">
        <v>120</v>
      </c>
      <c r="J57" s="49" t="s">
        <v>120</v>
      </c>
    </row>
    <row r="58" spans="1:10" x14ac:dyDescent="0.25">
      <c r="A58" s="220">
        <v>316</v>
      </c>
      <c r="B58" s="17" t="s">
        <v>170</v>
      </c>
      <c r="C58" s="17" t="s">
        <v>293</v>
      </c>
      <c r="D58" s="18" t="s">
        <v>6</v>
      </c>
      <c r="E58" s="18" t="s">
        <v>16</v>
      </c>
      <c r="F58" s="19">
        <v>333</v>
      </c>
      <c r="G58" s="19">
        <v>333</v>
      </c>
      <c r="H58" s="20">
        <v>1</v>
      </c>
      <c r="I58" s="96">
        <v>450</v>
      </c>
      <c r="J58" s="47">
        <f t="shared" si="0"/>
        <v>450</v>
      </c>
    </row>
    <row r="59" spans="1:10" x14ac:dyDescent="0.25">
      <c r="A59" s="230">
        <v>302</v>
      </c>
      <c r="B59" s="22" t="s">
        <v>186</v>
      </c>
      <c r="C59" s="21" t="s">
        <v>294</v>
      </c>
      <c r="D59" s="23" t="s">
        <v>9</v>
      </c>
      <c r="E59" s="23" t="s">
        <v>17</v>
      </c>
      <c r="F59" s="24">
        <v>613</v>
      </c>
      <c r="G59" s="24">
        <v>460</v>
      </c>
      <c r="H59" s="31">
        <v>0.75040783034257752</v>
      </c>
      <c r="I59" s="95">
        <v>649</v>
      </c>
      <c r="J59" s="49">
        <f t="shared" si="0"/>
        <v>487.01468189233282</v>
      </c>
    </row>
    <row r="60" spans="1:10" x14ac:dyDescent="0.25">
      <c r="A60" s="220">
        <v>305</v>
      </c>
      <c r="B60" s="17" t="s">
        <v>171</v>
      </c>
      <c r="C60" s="17" t="s">
        <v>295</v>
      </c>
      <c r="D60" s="18" t="s">
        <v>12</v>
      </c>
      <c r="E60" s="18" t="s">
        <v>16</v>
      </c>
      <c r="F60" s="19">
        <v>171</v>
      </c>
      <c r="G60" s="19">
        <v>171</v>
      </c>
      <c r="H60" s="20">
        <v>1</v>
      </c>
      <c r="I60" s="96">
        <v>176</v>
      </c>
      <c r="J60" s="47">
        <f t="shared" si="0"/>
        <v>176</v>
      </c>
    </row>
    <row r="61" spans="1:10" x14ac:dyDescent="0.25">
      <c r="A61" s="230">
        <v>307</v>
      </c>
      <c r="B61" s="22" t="s">
        <v>172</v>
      </c>
      <c r="C61" s="21" t="s">
        <v>296</v>
      </c>
      <c r="D61" s="23" t="s">
        <v>13</v>
      </c>
      <c r="E61" s="23" t="s">
        <v>16</v>
      </c>
      <c r="F61" s="24">
        <v>315</v>
      </c>
      <c r="G61" s="24">
        <v>315</v>
      </c>
      <c r="H61" s="31">
        <v>1</v>
      </c>
      <c r="I61" s="97">
        <v>430</v>
      </c>
      <c r="J61" s="48">
        <f t="shared" si="0"/>
        <v>430</v>
      </c>
    </row>
    <row r="62" spans="1:10" x14ac:dyDescent="0.25">
      <c r="A62" s="220">
        <v>409</v>
      </c>
      <c r="B62" s="17" t="s">
        <v>108</v>
      </c>
      <c r="C62" s="17" t="s">
        <v>297</v>
      </c>
      <c r="D62" s="18" t="s">
        <v>12</v>
      </c>
      <c r="E62" s="18" t="s">
        <v>17</v>
      </c>
      <c r="F62" s="19">
        <v>471</v>
      </c>
      <c r="G62" s="19">
        <v>333</v>
      </c>
      <c r="H62" s="20">
        <v>0.70700636942675155</v>
      </c>
      <c r="I62" s="96">
        <v>419</v>
      </c>
      <c r="J62" s="47">
        <f t="shared" si="0"/>
        <v>296.23566878980893</v>
      </c>
    </row>
    <row r="63" spans="1:10" x14ac:dyDescent="0.25">
      <c r="A63" s="230">
        <v>175</v>
      </c>
      <c r="B63" s="22" t="s">
        <v>78</v>
      </c>
      <c r="C63" s="21" t="s">
        <v>298</v>
      </c>
      <c r="D63" s="23" t="s">
        <v>7</v>
      </c>
      <c r="E63" s="23" t="s">
        <v>16</v>
      </c>
      <c r="F63" s="24">
        <v>307</v>
      </c>
      <c r="G63" s="24">
        <v>307</v>
      </c>
      <c r="H63" s="31">
        <v>1</v>
      </c>
      <c r="I63" s="97">
        <v>444</v>
      </c>
      <c r="J63" s="48">
        <f t="shared" si="0"/>
        <v>444</v>
      </c>
    </row>
    <row r="64" spans="1:10" x14ac:dyDescent="0.25">
      <c r="A64" s="232">
        <v>309</v>
      </c>
      <c r="B64" s="17" t="s">
        <v>173</v>
      </c>
      <c r="C64" s="17" t="s">
        <v>299</v>
      </c>
      <c r="D64" s="18" t="s">
        <v>7</v>
      </c>
      <c r="E64" s="18" t="s">
        <v>16</v>
      </c>
      <c r="F64" s="19">
        <v>341</v>
      </c>
      <c r="G64" s="19">
        <v>341</v>
      </c>
      <c r="H64" s="20">
        <v>1</v>
      </c>
      <c r="I64" s="96">
        <v>446</v>
      </c>
      <c r="J64" s="47">
        <f t="shared" si="0"/>
        <v>446</v>
      </c>
    </row>
    <row r="65" spans="1:10" x14ac:dyDescent="0.25">
      <c r="A65" s="217">
        <v>313</v>
      </c>
      <c r="B65" s="26" t="s">
        <v>174</v>
      </c>
      <c r="C65" s="25" t="s">
        <v>300</v>
      </c>
      <c r="D65" s="27" t="s">
        <v>9</v>
      </c>
      <c r="E65" s="27" t="s">
        <v>16</v>
      </c>
      <c r="F65" s="28">
        <v>361</v>
      </c>
      <c r="G65" s="28">
        <v>361</v>
      </c>
      <c r="H65" s="59">
        <v>1</v>
      </c>
      <c r="I65" s="98">
        <v>400</v>
      </c>
      <c r="J65" s="51">
        <f t="shared" si="0"/>
        <v>400</v>
      </c>
    </row>
    <row r="66" spans="1:10" x14ac:dyDescent="0.25">
      <c r="A66" s="232">
        <v>315</v>
      </c>
      <c r="B66" s="17" t="s">
        <v>175</v>
      </c>
      <c r="C66" s="17" t="s">
        <v>301</v>
      </c>
      <c r="D66" s="18" t="s">
        <v>13</v>
      </c>
      <c r="E66" s="18" t="s">
        <v>16</v>
      </c>
      <c r="F66" s="19">
        <v>276</v>
      </c>
      <c r="G66" s="19">
        <v>276</v>
      </c>
      <c r="H66" s="20">
        <v>1</v>
      </c>
      <c r="I66" s="96">
        <v>325</v>
      </c>
      <c r="J66" s="47">
        <f t="shared" si="0"/>
        <v>325</v>
      </c>
    </row>
    <row r="67" spans="1:10" x14ac:dyDescent="0.25">
      <c r="A67" s="230">
        <v>322</v>
      </c>
      <c r="B67" s="22" t="s">
        <v>176</v>
      </c>
      <c r="C67" s="21" t="s">
        <v>302</v>
      </c>
      <c r="D67" s="23" t="s">
        <v>6</v>
      </c>
      <c r="E67" s="23" t="s">
        <v>16</v>
      </c>
      <c r="F67" s="24">
        <v>253</v>
      </c>
      <c r="G67" s="24">
        <v>253</v>
      </c>
      <c r="H67" s="31">
        <v>1</v>
      </c>
      <c r="I67" s="97">
        <v>337</v>
      </c>
      <c r="J67" s="48">
        <f t="shared" si="0"/>
        <v>337</v>
      </c>
    </row>
    <row r="68" spans="1:10" x14ac:dyDescent="0.25">
      <c r="A68" s="233">
        <v>319</v>
      </c>
      <c r="B68" s="39" t="s">
        <v>177</v>
      </c>
      <c r="C68" s="39" t="s">
        <v>303</v>
      </c>
      <c r="D68" s="40" t="s">
        <v>13</v>
      </c>
      <c r="E68" s="40" t="s">
        <v>16</v>
      </c>
      <c r="F68" s="41">
        <v>520</v>
      </c>
      <c r="G68" s="41">
        <v>520</v>
      </c>
      <c r="H68" s="42">
        <v>1</v>
      </c>
      <c r="I68" s="94">
        <v>586</v>
      </c>
      <c r="J68" s="50">
        <f t="shared" si="0"/>
        <v>586</v>
      </c>
    </row>
    <row r="69" spans="1:10" x14ac:dyDescent="0.25">
      <c r="A69" s="230">
        <v>321</v>
      </c>
      <c r="B69" s="21" t="s">
        <v>178</v>
      </c>
      <c r="C69" s="21" t="s">
        <v>304</v>
      </c>
      <c r="D69" s="23" t="s">
        <v>11</v>
      </c>
      <c r="E69" s="38" t="s">
        <v>19</v>
      </c>
      <c r="F69" s="24">
        <v>435</v>
      </c>
      <c r="G69" s="24">
        <v>435</v>
      </c>
      <c r="H69" s="31">
        <v>1</v>
      </c>
      <c r="I69" s="95">
        <v>474</v>
      </c>
      <c r="J69" s="49">
        <f t="shared" ref="J69:J82" si="1">I69*H69</f>
        <v>474</v>
      </c>
    </row>
    <row r="70" spans="1:10" x14ac:dyDescent="0.25">
      <c r="A70" s="220">
        <v>324</v>
      </c>
      <c r="B70" s="17" t="s">
        <v>187</v>
      </c>
      <c r="C70" s="17" t="s">
        <v>305</v>
      </c>
      <c r="D70" s="18" t="s">
        <v>9</v>
      </c>
      <c r="E70" s="18" t="s">
        <v>17</v>
      </c>
      <c r="F70" s="19">
        <v>468</v>
      </c>
      <c r="G70" s="19">
        <v>351</v>
      </c>
      <c r="H70" s="20">
        <v>0.75</v>
      </c>
      <c r="I70" s="96">
        <v>450</v>
      </c>
      <c r="J70" s="47">
        <f t="shared" si="1"/>
        <v>337.5</v>
      </c>
    </row>
    <row r="71" spans="1:10" x14ac:dyDescent="0.25">
      <c r="A71" s="230">
        <v>325</v>
      </c>
      <c r="B71" s="22" t="s">
        <v>179</v>
      </c>
      <c r="C71" s="21" t="s">
        <v>306</v>
      </c>
      <c r="D71" s="23" t="s">
        <v>6</v>
      </c>
      <c r="E71" s="23" t="s">
        <v>16</v>
      </c>
      <c r="F71" s="24">
        <v>409</v>
      </c>
      <c r="G71" s="24">
        <v>409</v>
      </c>
      <c r="H71" s="31">
        <v>1</v>
      </c>
      <c r="I71" s="97">
        <v>474</v>
      </c>
      <c r="J71" s="48">
        <f t="shared" si="1"/>
        <v>474</v>
      </c>
    </row>
    <row r="72" spans="1:10" x14ac:dyDescent="0.25">
      <c r="A72" s="220">
        <v>326</v>
      </c>
      <c r="B72" s="17" t="s">
        <v>180</v>
      </c>
      <c r="C72" s="17" t="s">
        <v>307</v>
      </c>
      <c r="D72" s="18" t="s">
        <v>12</v>
      </c>
      <c r="E72" s="18" t="s">
        <v>16</v>
      </c>
      <c r="F72" s="19">
        <v>314</v>
      </c>
      <c r="G72" s="19">
        <v>314</v>
      </c>
      <c r="H72" s="20">
        <v>1</v>
      </c>
      <c r="I72" s="96">
        <v>357</v>
      </c>
      <c r="J72" s="47">
        <f t="shared" si="1"/>
        <v>357</v>
      </c>
    </row>
    <row r="73" spans="1:10" x14ac:dyDescent="0.25">
      <c r="A73" s="230">
        <v>327</v>
      </c>
      <c r="B73" s="22" t="s">
        <v>188</v>
      </c>
      <c r="C73" s="21" t="s">
        <v>308</v>
      </c>
      <c r="D73" s="23" t="s">
        <v>9</v>
      </c>
      <c r="E73" s="23" t="s">
        <v>17</v>
      </c>
      <c r="F73" s="24">
        <v>679</v>
      </c>
      <c r="G73" s="24">
        <v>520</v>
      </c>
      <c r="H73" s="31">
        <v>0.76583210603829166</v>
      </c>
      <c r="I73" s="95">
        <v>630</v>
      </c>
      <c r="J73" s="49">
        <f t="shared" si="1"/>
        <v>482.47422680412376</v>
      </c>
    </row>
    <row r="74" spans="1:10" x14ac:dyDescent="0.25">
      <c r="A74" s="220">
        <v>328</v>
      </c>
      <c r="B74" s="17" t="s">
        <v>181</v>
      </c>
      <c r="C74" s="17" t="s">
        <v>309</v>
      </c>
      <c r="D74" s="18" t="s">
        <v>8</v>
      </c>
      <c r="E74" s="18" t="s">
        <v>16</v>
      </c>
      <c r="F74" s="19">
        <v>542</v>
      </c>
      <c r="G74" s="19">
        <v>542</v>
      </c>
      <c r="H74" s="20">
        <v>1</v>
      </c>
      <c r="I74" s="96">
        <v>546</v>
      </c>
      <c r="J74" s="47">
        <f t="shared" si="1"/>
        <v>546</v>
      </c>
    </row>
    <row r="75" spans="1:10" x14ac:dyDescent="0.25">
      <c r="A75" s="230">
        <v>329</v>
      </c>
      <c r="B75" s="22" t="s">
        <v>182</v>
      </c>
      <c r="C75" s="21" t="s">
        <v>310</v>
      </c>
      <c r="D75" s="23" t="s">
        <v>13</v>
      </c>
      <c r="E75" s="23" t="s">
        <v>16</v>
      </c>
      <c r="F75" s="24">
        <v>484</v>
      </c>
      <c r="G75" s="24">
        <v>484</v>
      </c>
      <c r="H75" s="31">
        <v>1</v>
      </c>
      <c r="I75" s="95">
        <v>530</v>
      </c>
      <c r="J75" s="49">
        <f t="shared" si="1"/>
        <v>530</v>
      </c>
    </row>
    <row r="76" spans="1:10" x14ac:dyDescent="0.25">
      <c r="A76" s="220">
        <v>330</v>
      </c>
      <c r="B76" s="17" t="s">
        <v>183</v>
      </c>
      <c r="C76" s="17" t="s">
        <v>311</v>
      </c>
      <c r="D76" s="18" t="s">
        <v>7</v>
      </c>
      <c r="E76" s="18" t="s">
        <v>16</v>
      </c>
      <c r="F76" s="19">
        <v>514</v>
      </c>
      <c r="G76" s="19">
        <v>514</v>
      </c>
      <c r="H76" s="20">
        <v>1</v>
      </c>
      <c r="I76" s="96">
        <v>564</v>
      </c>
      <c r="J76" s="47">
        <f t="shared" si="1"/>
        <v>564</v>
      </c>
    </row>
    <row r="77" spans="1:10" x14ac:dyDescent="0.25">
      <c r="A77" s="230">
        <v>331</v>
      </c>
      <c r="B77" s="22" t="s">
        <v>202</v>
      </c>
      <c r="C77" s="21" t="s">
        <v>312</v>
      </c>
      <c r="D77" s="23" t="s">
        <v>7</v>
      </c>
      <c r="E77" s="23" t="s">
        <v>29</v>
      </c>
      <c r="F77" s="24">
        <v>171</v>
      </c>
      <c r="G77" s="24">
        <v>171</v>
      </c>
      <c r="H77" s="31">
        <v>1</v>
      </c>
      <c r="I77" s="97">
        <v>350</v>
      </c>
      <c r="J77" s="48">
        <f t="shared" si="1"/>
        <v>350</v>
      </c>
    </row>
    <row r="78" spans="1:10" x14ac:dyDescent="0.25">
      <c r="A78" s="220">
        <v>332</v>
      </c>
      <c r="B78" s="17" t="s">
        <v>189</v>
      </c>
      <c r="C78" s="17" t="s">
        <v>313</v>
      </c>
      <c r="D78" s="18" t="s">
        <v>7</v>
      </c>
      <c r="E78" s="18" t="s">
        <v>17</v>
      </c>
      <c r="F78" s="19">
        <v>451</v>
      </c>
      <c r="G78" s="19">
        <v>363</v>
      </c>
      <c r="H78" s="20">
        <v>0.80487804878048785</v>
      </c>
      <c r="I78" s="96">
        <v>700</v>
      </c>
      <c r="J78" s="47">
        <f t="shared" si="1"/>
        <v>563.41463414634154</v>
      </c>
    </row>
    <row r="79" spans="1:10" x14ac:dyDescent="0.25">
      <c r="A79" s="230">
        <v>333</v>
      </c>
      <c r="B79" s="22" t="s">
        <v>498</v>
      </c>
      <c r="C79" s="21" t="s">
        <v>314</v>
      </c>
      <c r="D79" s="23" t="s">
        <v>7</v>
      </c>
      <c r="E79" s="23" t="s">
        <v>23</v>
      </c>
      <c r="F79" s="24">
        <v>436</v>
      </c>
      <c r="G79" s="24">
        <v>436</v>
      </c>
      <c r="H79" s="31">
        <v>1</v>
      </c>
      <c r="I79" s="97" t="s">
        <v>120</v>
      </c>
      <c r="J79" s="48" t="s">
        <v>120</v>
      </c>
    </row>
    <row r="80" spans="1:10" x14ac:dyDescent="0.25">
      <c r="A80" s="232">
        <v>336</v>
      </c>
      <c r="B80" s="17" t="s">
        <v>190</v>
      </c>
      <c r="C80" s="17" t="s">
        <v>315</v>
      </c>
      <c r="D80" s="18" t="s">
        <v>9</v>
      </c>
      <c r="E80" s="18" t="s">
        <v>17</v>
      </c>
      <c r="F80" s="19">
        <v>315</v>
      </c>
      <c r="G80" s="19">
        <v>258</v>
      </c>
      <c r="H80" s="20">
        <v>0.81904761904761902</v>
      </c>
      <c r="I80" s="96">
        <v>378</v>
      </c>
      <c r="J80" s="47">
        <f t="shared" si="1"/>
        <v>309.59999999999997</v>
      </c>
    </row>
    <row r="81" spans="1:10" x14ac:dyDescent="0.25">
      <c r="A81" s="230">
        <v>335</v>
      </c>
      <c r="B81" s="22" t="s">
        <v>191</v>
      </c>
      <c r="C81" s="21" t="s">
        <v>316</v>
      </c>
      <c r="D81" s="23" t="s">
        <v>10</v>
      </c>
      <c r="E81" s="23" t="s">
        <v>17</v>
      </c>
      <c r="F81" s="24">
        <v>321</v>
      </c>
      <c r="G81" s="24">
        <v>236</v>
      </c>
      <c r="H81" s="31">
        <v>0.73520249221183798</v>
      </c>
      <c r="I81" s="95">
        <v>500</v>
      </c>
      <c r="J81" s="49">
        <f t="shared" si="1"/>
        <v>367.60124610591896</v>
      </c>
    </row>
    <row r="82" spans="1:10" s="2" customFormat="1" ht="15.75" customHeight="1" x14ac:dyDescent="0.25">
      <c r="A82" s="220">
        <v>338</v>
      </c>
      <c r="B82" s="17" t="s">
        <v>192</v>
      </c>
      <c r="C82" s="17" t="s">
        <v>317</v>
      </c>
      <c r="D82" s="18" t="s">
        <v>9</v>
      </c>
      <c r="E82" s="18" t="s">
        <v>17</v>
      </c>
      <c r="F82" s="19">
        <v>341</v>
      </c>
      <c r="G82" s="19">
        <v>257</v>
      </c>
      <c r="H82" s="20">
        <v>0.75366568914956011</v>
      </c>
      <c r="I82" s="96">
        <v>520</v>
      </c>
      <c r="J82" s="47">
        <f t="shared" si="1"/>
        <v>391.90615835777123</v>
      </c>
    </row>
    <row r="83" spans="1:10" ht="15.75" thickBot="1" x14ac:dyDescent="0.3">
      <c r="A83" s="52" t="s">
        <v>14</v>
      </c>
      <c r="B83" s="53">
        <f>COUNTA(B4:B82)</f>
        <v>79</v>
      </c>
      <c r="C83" s="52"/>
      <c r="D83" s="52"/>
      <c r="E83" s="52"/>
      <c r="F83" s="54">
        <f>+SUM(F4:F82)</f>
        <v>31024</v>
      </c>
      <c r="G83" s="54">
        <f>+SUM(G4:G82)</f>
        <v>29486</v>
      </c>
      <c r="H83" s="56">
        <f>G83/F83</f>
        <v>0.95042547705002578</v>
      </c>
      <c r="I83" s="99">
        <f>+SUM(I4:I82)</f>
        <v>33833</v>
      </c>
      <c r="J83" s="55">
        <f>SUM(J4:J82)</f>
        <v>32050.332558756378</v>
      </c>
    </row>
    <row r="84" spans="1:10" ht="16.5" customHeight="1" x14ac:dyDescent="0.25">
      <c r="A84" s="309" t="s">
        <v>92</v>
      </c>
      <c r="B84" s="309"/>
      <c r="C84" s="309"/>
      <c r="D84" s="309"/>
      <c r="E84" s="309"/>
      <c r="F84" s="309"/>
      <c r="G84" s="309"/>
      <c r="H84" s="309"/>
      <c r="I84" s="309"/>
      <c r="J84" s="309"/>
    </row>
    <row r="85" spans="1:10" x14ac:dyDescent="0.25">
      <c r="A85" s="258" t="s">
        <v>412</v>
      </c>
      <c r="B85" s="258"/>
      <c r="C85" s="258"/>
      <c r="D85" s="258"/>
      <c r="E85" s="258"/>
      <c r="F85" s="258"/>
      <c r="G85" s="258"/>
      <c r="H85" s="258"/>
      <c r="I85" s="258"/>
      <c r="J85" s="258"/>
    </row>
    <row r="86" spans="1:10" ht="15" customHeight="1" x14ac:dyDescent="0.25">
      <c r="A86" s="311" t="s">
        <v>217</v>
      </c>
      <c r="B86" s="311"/>
      <c r="C86" s="311"/>
      <c r="D86" s="311"/>
      <c r="E86" s="311"/>
      <c r="F86" s="311"/>
      <c r="G86" s="311"/>
      <c r="H86" s="311"/>
      <c r="I86" s="311"/>
      <c r="J86" s="311"/>
    </row>
    <row r="87" spans="1:10" ht="29.25" customHeight="1" x14ac:dyDescent="0.25">
      <c r="A87" s="310" t="s">
        <v>102</v>
      </c>
      <c r="B87" s="310"/>
      <c r="C87" s="310"/>
      <c r="D87" s="310"/>
      <c r="E87" s="310"/>
      <c r="F87" s="310"/>
      <c r="G87" s="310"/>
      <c r="H87" s="310"/>
      <c r="I87" s="310"/>
      <c r="J87" s="310"/>
    </row>
    <row r="91" spans="1:10" x14ac:dyDescent="0.25">
      <c r="F91" s="37"/>
    </row>
  </sheetData>
  <autoFilter ref="A3:J87"/>
  <mergeCells count="6">
    <mergeCell ref="A1:J1"/>
    <mergeCell ref="A87:J87"/>
    <mergeCell ref="A86:J86"/>
    <mergeCell ref="A85:J85"/>
    <mergeCell ref="A84:J84"/>
    <mergeCell ref="A2:J2"/>
  </mergeCells>
  <conditionalFormatting sqref="A37">
    <cfRule type="duplicateValues" dxfId="5" priority="4"/>
  </conditionalFormatting>
  <conditionalFormatting sqref="A70">
    <cfRule type="duplicateValues" dxfId="4" priority="3"/>
  </conditionalFormatting>
  <conditionalFormatting sqref="A69">
    <cfRule type="duplicateValues" dxfId="3" priority="2"/>
  </conditionalFormatting>
  <pageMargins left="0.7" right="0.7" top="0.75" bottom="0.75" header="0.3" footer="0.3"/>
  <pageSetup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92"/>
  <sheetViews>
    <sheetView zoomScale="85" zoomScaleNormal="85" zoomScaleSheetLayoutView="100" workbookViewId="0">
      <pane ySplit="3" topLeftCell="A4" activePane="bottomLeft" state="frozen"/>
      <selection pane="bottomLeft" activeCell="B83" sqref="B83"/>
    </sheetView>
  </sheetViews>
  <sheetFormatPr defaultRowHeight="15" x14ac:dyDescent="0.25"/>
  <cols>
    <col min="1" max="1" width="9.7109375" style="10" customWidth="1"/>
    <col min="2" max="2" width="69.7109375" bestFit="1" customWidth="1"/>
    <col min="3" max="3" width="30.7109375" customWidth="1"/>
    <col min="4" max="4" width="10.7109375" customWidth="1"/>
    <col min="5" max="5" width="20.7109375" customWidth="1"/>
    <col min="6" max="7" width="20.7109375" style="10" customWidth="1"/>
    <col min="8" max="8" width="20.7109375" customWidth="1"/>
    <col min="9" max="9" width="15.7109375" customWidth="1"/>
  </cols>
  <sheetData>
    <row r="1" spans="1:9" ht="18.75" customHeight="1" x14ac:dyDescent="0.25">
      <c r="A1" s="323" t="s">
        <v>413</v>
      </c>
      <c r="B1" s="323"/>
      <c r="C1" s="323"/>
      <c r="D1" s="323"/>
      <c r="E1" s="323"/>
      <c r="F1" s="323"/>
      <c r="G1" s="323"/>
      <c r="H1" s="323"/>
      <c r="I1" s="323"/>
    </row>
    <row r="2" spans="1:9" ht="30.75" customHeight="1" thickBot="1" x14ac:dyDescent="0.3">
      <c r="A2" s="324" t="s">
        <v>93</v>
      </c>
      <c r="B2" s="324"/>
      <c r="C2" s="324"/>
      <c r="D2" s="324"/>
      <c r="E2" s="324"/>
      <c r="F2" s="324"/>
      <c r="G2" s="324"/>
      <c r="H2" s="324"/>
      <c r="I2" s="324"/>
    </row>
    <row r="3" spans="1:9" s="1" customFormat="1" ht="32.25" customHeight="1" x14ac:dyDescent="0.25">
      <c r="A3" s="44" t="s">
        <v>1</v>
      </c>
      <c r="B3" s="45" t="s">
        <v>2</v>
      </c>
      <c r="C3" s="45" t="s">
        <v>227</v>
      </c>
      <c r="D3" s="45" t="s">
        <v>3</v>
      </c>
      <c r="E3" s="45" t="s">
        <v>235</v>
      </c>
      <c r="F3" s="57" t="s">
        <v>237</v>
      </c>
      <c r="G3" s="57" t="s">
        <v>4</v>
      </c>
      <c r="H3" s="57" t="s">
        <v>238</v>
      </c>
      <c r="I3" s="58" t="s">
        <v>239</v>
      </c>
    </row>
    <row r="4" spans="1:9" x14ac:dyDescent="0.25">
      <c r="A4" s="219">
        <v>202</v>
      </c>
      <c r="B4" s="39" t="s">
        <v>124</v>
      </c>
      <c r="C4" s="39" t="s">
        <v>240</v>
      </c>
      <c r="D4" s="40" t="s">
        <v>6</v>
      </c>
      <c r="E4" s="41">
        <v>251</v>
      </c>
      <c r="F4" s="42">
        <v>0.17529215358931552</v>
      </c>
      <c r="G4" s="42">
        <v>0.41832669322709165</v>
      </c>
      <c r="H4" s="40">
        <v>441</v>
      </c>
      <c r="I4" s="60">
        <f>E4/H4</f>
        <v>0.56916099773242634</v>
      </c>
    </row>
    <row r="5" spans="1:9" x14ac:dyDescent="0.25">
      <c r="A5" s="230">
        <v>203</v>
      </c>
      <c r="B5" s="22" t="s">
        <v>125</v>
      </c>
      <c r="C5" s="21" t="s">
        <v>241</v>
      </c>
      <c r="D5" s="23" t="s">
        <v>7</v>
      </c>
      <c r="E5" s="24">
        <v>350</v>
      </c>
      <c r="F5" s="90">
        <v>0.36479591836734693</v>
      </c>
      <c r="G5" s="31">
        <v>0.40857142857142859</v>
      </c>
      <c r="H5" s="23">
        <v>400</v>
      </c>
      <c r="I5" s="61">
        <f t="shared" ref="I5:I68" si="0">E5/H5</f>
        <v>0.875</v>
      </c>
    </row>
    <row r="6" spans="1:9" x14ac:dyDescent="0.25">
      <c r="A6" s="220">
        <v>204</v>
      </c>
      <c r="B6" s="17" t="s">
        <v>496</v>
      </c>
      <c r="C6" s="17" t="s">
        <v>242</v>
      </c>
      <c r="D6" s="18" t="s">
        <v>9</v>
      </c>
      <c r="E6" s="19">
        <v>530</v>
      </c>
      <c r="F6" s="20">
        <v>0.50245499181669395</v>
      </c>
      <c r="G6" s="20">
        <v>0.57924528301886791</v>
      </c>
      <c r="H6" s="18" t="s">
        <v>120</v>
      </c>
      <c r="I6" s="62" t="s">
        <v>120</v>
      </c>
    </row>
    <row r="7" spans="1:9" x14ac:dyDescent="0.25">
      <c r="A7" s="230">
        <v>205</v>
      </c>
      <c r="B7" s="22" t="s">
        <v>128</v>
      </c>
      <c r="C7" s="21" t="s">
        <v>243</v>
      </c>
      <c r="D7" s="23" t="s">
        <v>9</v>
      </c>
      <c r="E7" s="24">
        <v>649</v>
      </c>
      <c r="F7" s="90">
        <v>0.33408919123204839</v>
      </c>
      <c r="G7" s="31">
        <v>0.68104776579352855</v>
      </c>
      <c r="H7" s="23">
        <v>662</v>
      </c>
      <c r="I7" s="61">
        <f t="shared" si="0"/>
        <v>0.98036253776435045</v>
      </c>
    </row>
    <row r="8" spans="1:9" x14ac:dyDescent="0.25">
      <c r="A8" s="220">
        <v>206</v>
      </c>
      <c r="B8" s="17" t="s">
        <v>129</v>
      </c>
      <c r="C8" s="17" t="s">
        <v>244</v>
      </c>
      <c r="D8" s="18" t="s">
        <v>6</v>
      </c>
      <c r="E8" s="19">
        <v>464</v>
      </c>
      <c r="F8" s="20">
        <v>0.29243937232524964</v>
      </c>
      <c r="G8" s="20">
        <v>0.44181034482758619</v>
      </c>
      <c r="H8" s="18">
        <v>508</v>
      </c>
      <c r="I8" s="62">
        <f t="shared" si="0"/>
        <v>0.91338582677165359</v>
      </c>
    </row>
    <row r="9" spans="1:9" x14ac:dyDescent="0.25">
      <c r="A9" s="230">
        <v>212</v>
      </c>
      <c r="B9" s="22" t="s">
        <v>130</v>
      </c>
      <c r="C9" s="21" t="s">
        <v>245</v>
      </c>
      <c r="D9" s="23" t="s">
        <v>7</v>
      </c>
      <c r="E9" s="24">
        <v>404</v>
      </c>
      <c r="F9" s="90">
        <v>0.75</v>
      </c>
      <c r="G9" s="31">
        <v>0.65346534653465349</v>
      </c>
      <c r="H9" s="23">
        <v>389</v>
      </c>
      <c r="I9" s="61">
        <f t="shared" si="0"/>
        <v>1.038560411311054</v>
      </c>
    </row>
    <row r="10" spans="1:9" x14ac:dyDescent="0.25">
      <c r="A10" s="220">
        <v>213</v>
      </c>
      <c r="B10" s="17" t="s">
        <v>131</v>
      </c>
      <c r="C10" s="17" t="s">
        <v>246</v>
      </c>
      <c r="D10" s="18" t="s">
        <v>9</v>
      </c>
      <c r="E10" s="19">
        <v>755</v>
      </c>
      <c r="F10" s="20">
        <v>0.32990506329113922</v>
      </c>
      <c r="G10" s="20">
        <v>0.72648083623693382</v>
      </c>
      <c r="H10" s="18">
        <v>716</v>
      </c>
      <c r="I10" s="62">
        <f t="shared" si="0"/>
        <v>1.0544692737430168</v>
      </c>
    </row>
    <row r="11" spans="1:9" x14ac:dyDescent="0.25">
      <c r="A11" s="230">
        <v>404</v>
      </c>
      <c r="B11" s="22" t="s">
        <v>184</v>
      </c>
      <c r="C11" s="21" t="s">
        <v>247</v>
      </c>
      <c r="D11" s="23" t="s">
        <v>10</v>
      </c>
      <c r="E11" s="24">
        <v>309</v>
      </c>
      <c r="F11" s="90">
        <v>0.19640564826700899</v>
      </c>
      <c r="G11" s="31">
        <v>0.60956175298804782</v>
      </c>
      <c r="H11" s="23">
        <v>829</v>
      </c>
      <c r="I11" s="61">
        <f t="shared" si="0"/>
        <v>0.37273823884197826</v>
      </c>
    </row>
    <row r="12" spans="1:9" x14ac:dyDescent="0.25">
      <c r="A12" s="220">
        <v>296</v>
      </c>
      <c r="B12" s="17" t="s">
        <v>132</v>
      </c>
      <c r="C12" s="17" t="s">
        <v>248</v>
      </c>
      <c r="D12" s="18" t="s">
        <v>8</v>
      </c>
      <c r="E12" s="19">
        <v>473</v>
      </c>
      <c r="F12" s="20">
        <v>0.27480916030534353</v>
      </c>
      <c r="G12" s="20">
        <v>0.45665961945031713</v>
      </c>
      <c r="H12" s="18">
        <v>609</v>
      </c>
      <c r="I12" s="62">
        <f t="shared" si="0"/>
        <v>0.77668308702791466</v>
      </c>
    </row>
    <row r="13" spans="1:9" x14ac:dyDescent="0.25">
      <c r="A13" s="230">
        <v>219</v>
      </c>
      <c r="B13" s="22" t="s">
        <v>133</v>
      </c>
      <c r="C13" s="21" t="s">
        <v>249</v>
      </c>
      <c r="D13" s="23" t="s">
        <v>10</v>
      </c>
      <c r="E13" s="24">
        <v>195</v>
      </c>
      <c r="F13" s="90">
        <v>0.12292051756007394</v>
      </c>
      <c r="G13" s="31">
        <v>0.68205128205128207</v>
      </c>
      <c r="H13" s="23">
        <v>480</v>
      </c>
      <c r="I13" s="61">
        <f t="shared" si="0"/>
        <v>0.40625</v>
      </c>
    </row>
    <row r="14" spans="1:9" x14ac:dyDescent="0.25">
      <c r="A14" s="231">
        <v>220</v>
      </c>
      <c r="B14" s="32" t="s">
        <v>134</v>
      </c>
      <c r="C14" s="17" t="s">
        <v>250</v>
      </c>
      <c r="D14" s="18" t="s">
        <v>10</v>
      </c>
      <c r="E14" s="19">
        <v>290</v>
      </c>
      <c r="F14" s="91">
        <v>0.2388888888888889</v>
      </c>
      <c r="G14" s="20">
        <v>0.44482758620689655</v>
      </c>
      <c r="H14" s="18">
        <v>450</v>
      </c>
      <c r="I14" s="62">
        <f t="shared" si="0"/>
        <v>0.64444444444444449</v>
      </c>
    </row>
    <row r="15" spans="1:9" x14ac:dyDescent="0.25">
      <c r="A15" s="230">
        <v>221</v>
      </c>
      <c r="B15" s="22" t="s">
        <v>135</v>
      </c>
      <c r="C15" s="21" t="s">
        <v>251</v>
      </c>
      <c r="D15" s="23" t="s">
        <v>6</v>
      </c>
      <c r="E15" s="24">
        <v>325</v>
      </c>
      <c r="F15" s="90">
        <v>0.25137362637362637</v>
      </c>
      <c r="G15" s="31">
        <v>0.56307692307692303</v>
      </c>
      <c r="H15" s="23">
        <v>400</v>
      </c>
      <c r="I15" s="61">
        <f t="shared" si="0"/>
        <v>0.8125</v>
      </c>
    </row>
    <row r="16" spans="1:9" x14ac:dyDescent="0.25">
      <c r="A16" s="220">
        <v>247</v>
      </c>
      <c r="B16" s="17" t="s">
        <v>136</v>
      </c>
      <c r="C16" s="17" t="s">
        <v>252</v>
      </c>
      <c r="D16" s="18" t="s">
        <v>6</v>
      </c>
      <c r="E16" s="19">
        <v>285</v>
      </c>
      <c r="F16" s="20">
        <v>0.1894630192502533</v>
      </c>
      <c r="G16" s="20">
        <v>0.65614035087719302</v>
      </c>
      <c r="H16" s="18">
        <v>339</v>
      </c>
      <c r="I16" s="62">
        <f t="shared" si="0"/>
        <v>0.84070796460176989</v>
      </c>
    </row>
    <row r="17" spans="1:9" s="2" customFormat="1" x14ac:dyDescent="0.25">
      <c r="A17" s="230">
        <v>360</v>
      </c>
      <c r="B17" s="22" t="s">
        <v>416</v>
      </c>
      <c r="C17" s="21" t="s">
        <v>253</v>
      </c>
      <c r="D17" s="23" t="s">
        <v>7</v>
      </c>
      <c r="E17" s="24">
        <v>361</v>
      </c>
      <c r="F17" s="90" t="s">
        <v>120</v>
      </c>
      <c r="G17" s="31" t="s">
        <v>120</v>
      </c>
      <c r="H17" s="23">
        <v>392</v>
      </c>
      <c r="I17" s="61">
        <f t="shared" si="0"/>
        <v>0.92091836734693877</v>
      </c>
    </row>
    <row r="18" spans="1:9" x14ac:dyDescent="0.25">
      <c r="A18" s="220">
        <v>224</v>
      </c>
      <c r="B18" s="17" t="s">
        <v>137</v>
      </c>
      <c r="C18" s="17" t="s">
        <v>254</v>
      </c>
      <c r="D18" s="18" t="s">
        <v>8</v>
      </c>
      <c r="E18" s="19">
        <v>321</v>
      </c>
      <c r="F18" s="20">
        <v>0.31366459627329191</v>
      </c>
      <c r="G18" s="20">
        <v>0.31464174454828658</v>
      </c>
      <c r="H18" s="18">
        <v>346</v>
      </c>
      <c r="I18" s="62">
        <f t="shared" si="0"/>
        <v>0.9277456647398844</v>
      </c>
    </row>
    <row r="19" spans="1:9" s="2" customFormat="1" x14ac:dyDescent="0.25">
      <c r="A19" s="230">
        <v>349</v>
      </c>
      <c r="B19" s="22" t="s">
        <v>193</v>
      </c>
      <c r="C19" s="21" t="s">
        <v>255</v>
      </c>
      <c r="D19" s="23" t="s">
        <v>9</v>
      </c>
      <c r="E19" s="24">
        <v>518</v>
      </c>
      <c r="F19" s="90" t="s">
        <v>120</v>
      </c>
      <c r="G19" s="31" t="s">
        <v>120</v>
      </c>
      <c r="H19" s="23">
        <v>635</v>
      </c>
      <c r="I19" s="61">
        <f t="shared" si="0"/>
        <v>0.81574803149606301</v>
      </c>
    </row>
    <row r="20" spans="1:9" x14ac:dyDescent="0.25">
      <c r="A20" s="220">
        <v>231</v>
      </c>
      <c r="B20" s="17" t="s">
        <v>138</v>
      </c>
      <c r="C20" s="17" t="s">
        <v>256</v>
      </c>
      <c r="D20" s="18" t="s">
        <v>6</v>
      </c>
      <c r="E20" s="19">
        <v>253</v>
      </c>
      <c r="F20" s="20">
        <v>0.25230202578268879</v>
      </c>
      <c r="G20" s="20">
        <v>0.54150197628458496</v>
      </c>
      <c r="H20" s="18">
        <v>362</v>
      </c>
      <c r="I20" s="62">
        <f t="shared" si="0"/>
        <v>0.69889502762430944</v>
      </c>
    </row>
    <row r="21" spans="1:9" x14ac:dyDescent="0.25">
      <c r="A21" s="230">
        <v>232</v>
      </c>
      <c r="B21" s="22" t="s">
        <v>140</v>
      </c>
      <c r="C21" s="21" t="s">
        <v>257</v>
      </c>
      <c r="D21" s="23" t="s">
        <v>11</v>
      </c>
      <c r="E21" s="24">
        <v>477</v>
      </c>
      <c r="F21" s="90">
        <v>0.73087818696883855</v>
      </c>
      <c r="G21" s="31">
        <v>0.54088050314465408</v>
      </c>
      <c r="H21" s="23">
        <v>386</v>
      </c>
      <c r="I21" s="61">
        <f t="shared" si="0"/>
        <v>1.2357512953367875</v>
      </c>
    </row>
    <row r="22" spans="1:9" x14ac:dyDescent="0.25">
      <c r="A22" s="220">
        <v>238</v>
      </c>
      <c r="B22" s="17" t="s">
        <v>141</v>
      </c>
      <c r="C22" s="17" t="s">
        <v>258</v>
      </c>
      <c r="D22" s="18" t="s">
        <v>13</v>
      </c>
      <c r="E22" s="19">
        <v>301</v>
      </c>
      <c r="F22" s="20">
        <v>0.1745635910224439</v>
      </c>
      <c r="G22" s="20">
        <v>0.69767441860465118</v>
      </c>
      <c r="H22" s="18">
        <v>381</v>
      </c>
      <c r="I22" s="62">
        <f t="shared" si="0"/>
        <v>0.79002624671916011</v>
      </c>
    </row>
    <row r="23" spans="1:9" x14ac:dyDescent="0.25">
      <c r="A23" s="230">
        <v>239</v>
      </c>
      <c r="B23" s="22" t="s">
        <v>142</v>
      </c>
      <c r="C23" s="21" t="s">
        <v>259</v>
      </c>
      <c r="D23" s="23" t="s">
        <v>12</v>
      </c>
      <c r="E23" s="24">
        <v>253</v>
      </c>
      <c r="F23" s="90">
        <v>0.18712273641851107</v>
      </c>
      <c r="G23" s="31">
        <v>0.3675889328063241</v>
      </c>
      <c r="H23" s="23">
        <v>356</v>
      </c>
      <c r="I23" s="61">
        <f t="shared" si="0"/>
        <v>0.7106741573033708</v>
      </c>
    </row>
    <row r="24" spans="1:9" x14ac:dyDescent="0.25">
      <c r="A24" s="220">
        <v>227</v>
      </c>
      <c r="B24" s="17" t="s">
        <v>143</v>
      </c>
      <c r="C24" s="17" t="s">
        <v>260</v>
      </c>
      <c r="D24" s="18" t="s">
        <v>8</v>
      </c>
      <c r="E24" s="19">
        <v>420</v>
      </c>
      <c r="F24" s="20">
        <v>0.3245341614906832</v>
      </c>
      <c r="G24" s="20">
        <v>0.49761904761904763</v>
      </c>
      <c r="H24" s="18">
        <v>441</v>
      </c>
      <c r="I24" s="62">
        <f t="shared" si="0"/>
        <v>0.95238095238095233</v>
      </c>
    </row>
    <row r="25" spans="1:9" x14ac:dyDescent="0.25">
      <c r="A25" s="230">
        <v>258</v>
      </c>
      <c r="B25" s="22" t="s">
        <v>144</v>
      </c>
      <c r="C25" s="21" t="s">
        <v>261</v>
      </c>
      <c r="D25" s="23" t="s">
        <v>11</v>
      </c>
      <c r="E25" s="24">
        <v>312</v>
      </c>
      <c r="F25" s="90">
        <v>0.64935064935064934</v>
      </c>
      <c r="G25" s="31">
        <v>0.48076923076923078</v>
      </c>
      <c r="H25" s="23">
        <v>330</v>
      </c>
      <c r="I25" s="61">
        <f t="shared" si="0"/>
        <v>0.94545454545454544</v>
      </c>
    </row>
    <row r="26" spans="1:9" x14ac:dyDescent="0.25">
      <c r="A26" s="220">
        <v>249</v>
      </c>
      <c r="B26" s="17" t="s">
        <v>145</v>
      </c>
      <c r="C26" s="17" t="s">
        <v>262</v>
      </c>
      <c r="D26" s="18" t="s">
        <v>13</v>
      </c>
      <c r="E26" s="19">
        <v>445</v>
      </c>
      <c r="F26" s="20">
        <v>0.20031545741324921</v>
      </c>
      <c r="G26" s="20">
        <v>0.85617977528089884</v>
      </c>
      <c r="H26" s="18">
        <v>479</v>
      </c>
      <c r="I26" s="62">
        <f t="shared" si="0"/>
        <v>0.92901878914405012</v>
      </c>
    </row>
    <row r="27" spans="1:9" x14ac:dyDescent="0.25">
      <c r="A27" s="230">
        <v>251</v>
      </c>
      <c r="B27" s="22" t="s">
        <v>146</v>
      </c>
      <c r="C27" s="21" t="s">
        <v>263</v>
      </c>
      <c r="D27" s="23" t="s">
        <v>6</v>
      </c>
      <c r="E27" s="24">
        <v>299</v>
      </c>
      <c r="F27" s="90">
        <v>0.33333333333333331</v>
      </c>
      <c r="G27" s="31">
        <v>0.61204013377926425</v>
      </c>
      <c r="H27" s="23">
        <v>419</v>
      </c>
      <c r="I27" s="61">
        <f t="shared" si="0"/>
        <v>0.71360381861575184</v>
      </c>
    </row>
    <row r="28" spans="1:9" x14ac:dyDescent="0.25">
      <c r="A28" s="220">
        <v>252</v>
      </c>
      <c r="B28" s="17" t="s">
        <v>147</v>
      </c>
      <c r="C28" s="17" t="s">
        <v>264</v>
      </c>
      <c r="D28" s="18" t="s">
        <v>12</v>
      </c>
      <c r="E28" s="19">
        <v>329</v>
      </c>
      <c r="F28" s="20">
        <v>0.82456140350877194</v>
      </c>
      <c r="G28" s="20">
        <v>0.42857142857142855</v>
      </c>
      <c r="H28" s="18">
        <v>330</v>
      </c>
      <c r="I28" s="62">
        <f t="shared" si="0"/>
        <v>0.99696969696969695</v>
      </c>
    </row>
    <row r="29" spans="1:9" x14ac:dyDescent="0.25">
      <c r="A29" s="230">
        <v>339</v>
      </c>
      <c r="B29" s="22" t="s">
        <v>148</v>
      </c>
      <c r="C29" s="21" t="s">
        <v>265</v>
      </c>
      <c r="D29" s="23" t="s">
        <v>7</v>
      </c>
      <c r="E29" s="24">
        <v>495</v>
      </c>
      <c r="F29" s="90">
        <v>0.36565096952908588</v>
      </c>
      <c r="G29" s="31">
        <v>0.26666666666666666</v>
      </c>
      <c r="H29" s="23">
        <v>513</v>
      </c>
      <c r="I29" s="61">
        <f t="shared" si="0"/>
        <v>0.96491228070175439</v>
      </c>
    </row>
    <row r="30" spans="1:9" x14ac:dyDescent="0.25">
      <c r="A30" s="220">
        <v>254</v>
      </c>
      <c r="B30" s="17" t="s">
        <v>149</v>
      </c>
      <c r="C30" s="17" t="s">
        <v>266</v>
      </c>
      <c r="D30" s="18" t="s">
        <v>11</v>
      </c>
      <c r="E30" s="19">
        <v>722</v>
      </c>
      <c r="F30" s="20">
        <v>0.94011142061281339</v>
      </c>
      <c r="G30" s="20">
        <v>0.9349030470914127</v>
      </c>
      <c r="H30" s="18">
        <v>700</v>
      </c>
      <c r="I30" s="62">
        <f t="shared" si="0"/>
        <v>1.0314285714285714</v>
      </c>
    </row>
    <row r="31" spans="1:9" x14ac:dyDescent="0.25">
      <c r="A31" s="230">
        <v>257</v>
      </c>
      <c r="B31" s="22" t="s">
        <v>150</v>
      </c>
      <c r="C31" s="21" t="s">
        <v>267</v>
      </c>
      <c r="D31" s="23" t="s">
        <v>13</v>
      </c>
      <c r="E31" s="24">
        <v>309</v>
      </c>
      <c r="F31" s="90">
        <v>0.21545667447306791</v>
      </c>
      <c r="G31" s="31">
        <v>0.59546925566343045</v>
      </c>
      <c r="H31" s="23">
        <v>325</v>
      </c>
      <c r="I31" s="61">
        <f t="shared" si="0"/>
        <v>0.95076923076923081</v>
      </c>
    </row>
    <row r="32" spans="1:9" x14ac:dyDescent="0.25">
      <c r="A32" s="232">
        <v>272</v>
      </c>
      <c r="B32" s="17" t="s">
        <v>151</v>
      </c>
      <c r="C32" s="17" t="s">
        <v>268</v>
      </c>
      <c r="D32" s="18" t="s">
        <v>11</v>
      </c>
      <c r="E32" s="19">
        <v>397</v>
      </c>
      <c r="F32" s="20">
        <v>0.91460055096418735</v>
      </c>
      <c r="G32" s="20">
        <v>0.83627204030226698</v>
      </c>
      <c r="H32" s="18">
        <v>406</v>
      </c>
      <c r="I32" s="62">
        <f t="shared" si="0"/>
        <v>0.97783251231527091</v>
      </c>
    </row>
    <row r="33" spans="1:9" x14ac:dyDescent="0.25">
      <c r="A33" s="217">
        <v>259</v>
      </c>
      <c r="B33" s="26" t="s">
        <v>152</v>
      </c>
      <c r="C33" s="25" t="s">
        <v>269</v>
      </c>
      <c r="D33" s="27" t="s">
        <v>6</v>
      </c>
      <c r="E33" s="28">
        <v>372</v>
      </c>
      <c r="F33" s="92">
        <v>0.2718253968253968</v>
      </c>
      <c r="G33" s="59">
        <v>0.73655913978494625</v>
      </c>
      <c r="H33" s="27">
        <v>462</v>
      </c>
      <c r="I33" s="63">
        <f t="shared" si="0"/>
        <v>0.80519480519480524</v>
      </c>
    </row>
    <row r="34" spans="1:9" x14ac:dyDescent="0.25">
      <c r="A34" s="232">
        <v>344</v>
      </c>
      <c r="B34" s="17" t="s">
        <v>153</v>
      </c>
      <c r="C34" s="17" t="s">
        <v>270</v>
      </c>
      <c r="D34" s="18" t="s">
        <v>13</v>
      </c>
      <c r="E34" s="19">
        <v>374</v>
      </c>
      <c r="F34" s="20">
        <v>0.16890380313199105</v>
      </c>
      <c r="G34" s="20">
        <v>0.40374331550802139</v>
      </c>
      <c r="H34" s="18">
        <v>444</v>
      </c>
      <c r="I34" s="62">
        <f t="shared" si="0"/>
        <v>0.84234234234234229</v>
      </c>
    </row>
    <row r="35" spans="1:9" x14ac:dyDescent="0.25">
      <c r="A35" s="230">
        <v>261</v>
      </c>
      <c r="B35" s="22" t="s">
        <v>154</v>
      </c>
      <c r="C35" s="21" t="s">
        <v>271</v>
      </c>
      <c r="D35" s="23" t="s">
        <v>9</v>
      </c>
      <c r="E35" s="24">
        <v>761</v>
      </c>
      <c r="F35" s="90">
        <v>0.87369791666666663</v>
      </c>
      <c r="G35" s="31">
        <v>0.88173455978975035</v>
      </c>
      <c r="H35" s="23">
        <v>805</v>
      </c>
      <c r="I35" s="61">
        <f t="shared" si="0"/>
        <v>0.94534161490683233</v>
      </c>
    </row>
    <row r="36" spans="1:9" x14ac:dyDescent="0.25">
      <c r="A36" s="233">
        <v>262</v>
      </c>
      <c r="B36" s="39" t="s">
        <v>155</v>
      </c>
      <c r="C36" s="39" t="s">
        <v>272</v>
      </c>
      <c r="D36" s="40" t="s">
        <v>10</v>
      </c>
      <c r="E36" s="41">
        <v>323</v>
      </c>
      <c r="F36" s="42">
        <v>0.14601018675721561</v>
      </c>
      <c r="G36" s="42">
        <v>0.53250773993808054</v>
      </c>
      <c r="H36" s="40">
        <v>500</v>
      </c>
      <c r="I36" s="60">
        <f t="shared" si="0"/>
        <v>0.64600000000000002</v>
      </c>
    </row>
    <row r="37" spans="1:9" x14ac:dyDescent="0.25">
      <c r="A37" s="230">
        <v>370</v>
      </c>
      <c r="B37" s="21" t="s">
        <v>156</v>
      </c>
      <c r="C37" s="21" t="s">
        <v>273</v>
      </c>
      <c r="D37" s="23" t="s">
        <v>10</v>
      </c>
      <c r="E37" s="24">
        <v>284</v>
      </c>
      <c r="F37" s="31">
        <v>0.17351598173515981</v>
      </c>
      <c r="G37" s="31">
        <v>0.53521126760563376</v>
      </c>
      <c r="H37" s="23">
        <v>530</v>
      </c>
      <c r="I37" s="61">
        <f t="shared" si="0"/>
        <v>0.53584905660377358</v>
      </c>
    </row>
    <row r="38" spans="1:9" x14ac:dyDescent="0.25">
      <c r="A38" s="220">
        <v>264</v>
      </c>
      <c r="B38" s="17" t="s">
        <v>185</v>
      </c>
      <c r="C38" s="17" t="s">
        <v>274</v>
      </c>
      <c r="D38" s="18" t="s">
        <v>9</v>
      </c>
      <c r="E38" s="19">
        <v>369</v>
      </c>
      <c r="F38" s="20">
        <v>0.19359756097560976</v>
      </c>
      <c r="G38" s="20">
        <v>0.49416342412451364</v>
      </c>
      <c r="H38" s="18">
        <v>400</v>
      </c>
      <c r="I38" s="62">
        <f t="shared" si="0"/>
        <v>0.92249999999999999</v>
      </c>
    </row>
    <row r="39" spans="1:9" x14ac:dyDescent="0.25">
      <c r="A39" s="230">
        <v>266</v>
      </c>
      <c r="B39" s="22" t="s">
        <v>487</v>
      </c>
      <c r="C39" s="21" t="s">
        <v>275</v>
      </c>
      <c r="D39" s="23" t="s">
        <v>13</v>
      </c>
      <c r="E39" s="24">
        <v>553</v>
      </c>
      <c r="F39" s="90">
        <v>0.38945578231292516</v>
      </c>
      <c r="G39" s="31">
        <v>0.47807933194154489</v>
      </c>
      <c r="H39" s="23">
        <v>580</v>
      </c>
      <c r="I39" s="61">
        <f t="shared" si="0"/>
        <v>0.95344827586206893</v>
      </c>
    </row>
    <row r="40" spans="1:9" x14ac:dyDescent="0.25">
      <c r="A40" s="220">
        <v>271</v>
      </c>
      <c r="B40" s="17" t="s">
        <v>157</v>
      </c>
      <c r="C40" s="17" t="s">
        <v>276</v>
      </c>
      <c r="D40" s="18" t="s">
        <v>7</v>
      </c>
      <c r="E40" s="19">
        <v>373</v>
      </c>
      <c r="F40" s="20">
        <v>0.37388724035608306</v>
      </c>
      <c r="G40" s="20">
        <v>0.33780160857908847</v>
      </c>
      <c r="H40" s="18">
        <v>362</v>
      </c>
      <c r="I40" s="62">
        <f t="shared" si="0"/>
        <v>1.0303867403314917</v>
      </c>
    </row>
    <row r="41" spans="1:9" x14ac:dyDescent="0.25">
      <c r="A41" s="230">
        <v>308</v>
      </c>
      <c r="B41" s="22" t="s">
        <v>158</v>
      </c>
      <c r="C41" s="21" t="s">
        <v>277</v>
      </c>
      <c r="D41" s="23" t="s">
        <v>13</v>
      </c>
      <c r="E41" s="24">
        <v>237</v>
      </c>
      <c r="F41" s="90">
        <v>0.1867145421903052</v>
      </c>
      <c r="G41" s="31">
        <v>0.43881856540084391</v>
      </c>
      <c r="H41" s="23">
        <v>506</v>
      </c>
      <c r="I41" s="61">
        <f t="shared" si="0"/>
        <v>0.46837944664031622</v>
      </c>
    </row>
    <row r="42" spans="1:9" s="2" customFormat="1" x14ac:dyDescent="0.25">
      <c r="A42" s="220">
        <v>273</v>
      </c>
      <c r="B42" s="17" t="s">
        <v>159</v>
      </c>
      <c r="C42" s="17" t="s">
        <v>278</v>
      </c>
      <c r="D42" s="18" t="s">
        <v>11</v>
      </c>
      <c r="E42" s="19">
        <v>379</v>
      </c>
      <c r="F42" s="20">
        <v>0.96518987341772156</v>
      </c>
      <c r="G42" s="20">
        <v>0.80474934036939316</v>
      </c>
      <c r="H42" s="18">
        <v>370</v>
      </c>
      <c r="I42" s="62">
        <f t="shared" si="0"/>
        <v>1.0243243243243243</v>
      </c>
    </row>
    <row r="43" spans="1:9" x14ac:dyDescent="0.25">
      <c r="A43" s="230">
        <v>284</v>
      </c>
      <c r="B43" s="22" t="s">
        <v>497</v>
      </c>
      <c r="C43" s="21" t="s">
        <v>279</v>
      </c>
      <c r="D43" s="23" t="s">
        <v>9</v>
      </c>
      <c r="E43" s="24">
        <v>398</v>
      </c>
      <c r="F43" s="90">
        <v>0.37784090909090912</v>
      </c>
      <c r="G43" s="31">
        <v>0.33417085427135679</v>
      </c>
      <c r="H43" s="23" t="s">
        <v>120</v>
      </c>
      <c r="I43" s="61" t="s">
        <v>120</v>
      </c>
    </row>
    <row r="44" spans="1:9" x14ac:dyDescent="0.25">
      <c r="A44" s="220">
        <v>274</v>
      </c>
      <c r="B44" s="17" t="s">
        <v>161</v>
      </c>
      <c r="C44" s="17" t="s">
        <v>280</v>
      </c>
      <c r="D44" s="18" t="s">
        <v>7</v>
      </c>
      <c r="E44" s="19">
        <v>387</v>
      </c>
      <c r="F44" s="20">
        <v>0.60236220472440949</v>
      </c>
      <c r="G44" s="20">
        <v>0.79069767441860461</v>
      </c>
      <c r="H44" s="18">
        <v>388</v>
      </c>
      <c r="I44" s="62">
        <f t="shared" si="0"/>
        <v>0.99742268041237114</v>
      </c>
    </row>
    <row r="45" spans="1:9" x14ac:dyDescent="0.25">
      <c r="A45" s="230">
        <v>280</v>
      </c>
      <c r="B45" s="22" t="s">
        <v>162</v>
      </c>
      <c r="C45" s="21" t="s">
        <v>281</v>
      </c>
      <c r="D45" s="23" t="s">
        <v>7</v>
      </c>
      <c r="E45" s="24">
        <v>384</v>
      </c>
      <c r="F45" s="90">
        <v>0.24408468244084683</v>
      </c>
      <c r="G45" s="31">
        <v>0.51041666666666663</v>
      </c>
      <c r="H45" s="23">
        <v>550</v>
      </c>
      <c r="I45" s="61">
        <f t="shared" si="0"/>
        <v>0.69818181818181824</v>
      </c>
    </row>
    <row r="46" spans="1:9" x14ac:dyDescent="0.25">
      <c r="A46" s="231">
        <v>285</v>
      </c>
      <c r="B46" s="32" t="s">
        <v>163</v>
      </c>
      <c r="C46" s="17" t="s">
        <v>282</v>
      </c>
      <c r="D46" s="18" t="s">
        <v>13</v>
      </c>
      <c r="E46" s="19">
        <v>405</v>
      </c>
      <c r="F46" s="91">
        <v>0.22514868309260833</v>
      </c>
      <c r="G46" s="20">
        <v>0.65432098765432101</v>
      </c>
      <c r="H46" s="18">
        <v>480</v>
      </c>
      <c r="I46" s="62">
        <f t="shared" si="0"/>
        <v>0.84375</v>
      </c>
    </row>
    <row r="47" spans="1:9" s="2" customFormat="1" x14ac:dyDescent="0.25">
      <c r="A47" s="230">
        <v>287</v>
      </c>
      <c r="B47" s="22" t="s">
        <v>490</v>
      </c>
      <c r="C47" s="21" t="s">
        <v>283</v>
      </c>
      <c r="D47" s="23" t="s">
        <v>11</v>
      </c>
      <c r="E47" s="24">
        <v>572</v>
      </c>
      <c r="F47" s="90">
        <v>0.84418145956607493</v>
      </c>
      <c r="G47" s="31">
        <v>0.74825174825174823</v>
      </c>
      <c r="H47" s="23" t="s">
        <v>120</v>
      </c>
      <c r="I47" s="61" t="s">
        <v>120</v>
      </c>
    </row>
    <row r="48" spans="1:9" x14ac:dyDescent="0.25">
      <c r="A48" s="220">
        <v>288</v>
      </c>
      <c r="B48" s="17" t="s">
        <v>164</v>
      </c>
      <c r="C48" s="17" t="s">
        <v>284</v>
      </c>
      <c r="D48" s="18" t="s">
        <v>6</v>
      </c>
      <c r="E48" s="19">
        <v>391</v>
      </c>
      <c r="F48" s="20">
        <v>0.25780346820809247</v>
      </c>
      <c r="G48" s="20">
        <v>0.57033248081841437</v>
      </c>
      <c r="H48" s="18">
        <v>400</v>
      </c>
      <c r="I48" s="62">
        <f t="shared" si="0"/>
        <v>0.97750000000000004</v>
      </c>
    </row>
    <row r="49" spans="1:9" s="2" customFormat="1" x14ac:dyDescent="0.25">
      <c r="A49" s="230">
        <v>290</v>
      </c>
      <c r="B49" s="22" t="s">
        <v>197</v>
      </c>
      <c r="C49" s="21" t="s">
        <v>285</v>
      </c>
      <c r="D49" s="23" t="s">
        <v>10</v>
      </c>
      <c r="E49" s="24">
        <v>197</v>
      </c>
      <c r="F49" s="90">
        <v>0.1132713440405748</v>
      </c>
      <c r="G49" s="31">
        <v>0.68020304568527923</v>
      </c>
      <c r="H49" s="23">
        <v>391</v>
      </c>
      <c r="I49" s="61">
        <f t="shared" si="0"/>
        <v>0.50383631713554988</v>
      </c>
    </row>
    <row r="50" spans="1:9" x14ac:dyDescent="0.25">
      <c r="A50" s="220">
        <v>291</v>
      </c>
      <c r="B50" s="17" t="s">
        <v>165</v>
      </c>
      <c r="C50" s="17" t="s">
        <v>286</v>
      </c>
      <c r="D50" s="18" t="s">
        <v>13</v>
      </c>
      <c r="E50" s="19">
        <v>408</v>
      </c>
      <c r="F50" s="20">
        <v>0.34125269978401729</v>
      </c>
      <c r="G50" s="20">
        <v>0.38725490196078433</v>
      </c>
      <c r="H50" s="18">
        <v>392</v>
      </c>
      <c r="I50" s="62">
        <f t="shared" si="0"/>
        <v>1.0408163265306123</v>
      </c>
    </row>
    <row r="51" spans="1:9" x14ac:dyDescent="0.25">
      <c r="A51" s="230">
        <v>201</v>
      </c>
      <c r="B51" s="22" t="s">
        <v>198</v>
      </c>
      <c r="C51" s="21" t="s">
        <v>287</v>
      </c>
      <c r="D51" s="23" t="s">
        <v>8</v>
      </c>
      <c r="E51" s="24">
        <v>339</v>
      </c>
      <c r="F51" s="90">
        <v>0.76842105263157889</v>
      </c>
      <c r="G51" s="31">
        <v>0.50344827586206897</v>
      </c>
      <c r="H51" s="23">
        <v>358</v>
      </c>
      <c r="I51" s="61">
        <f t="shared" si="0"/>
        <v>0.94692737430167595</v>
      </c>
    </row>
    <row r="52" spans="1:9" x14ac:dyDescent="0.25">
      <c r="A52" s="220">
        <v>292</v>
      </c>
      <c r="B52" s="17" t="s">
        <v>199</v>
      </c>
      <c r="C52" s="17" t="s">
        <v>288</v>
      </c>
      <c r="D52" s="18" t="s">
        <v>11</v>
      </c>
      <c r="E52" s="19">
        <v>335</v>
      </c>
      <c r="F52" s="20">
        <v>0.72619047619047616</v>
      </c>
      <c r="G52" s="20">
        <v>0.54626865671641789</v>
      </c>
      <c r="H52" s="18">
        <v>350</v>
      </c>
      <c r="I52" s="62">
        <f t="shared" si="0"/>
        <v>0.95714285714285718</v>
      </c>
    </row>
    <row r="53" spans="1:9" x14ac:dyDescent="0.25">
      <c r="A53" s="230">
        <v>294</v>
      </c>
      <c r="B53" s="22" t="s">
        <v>166</v>
      </c>
      <c r="C53" s="21" t="s">
        <v>210</v>
      </c>
      <c r="D53" s="23" t="s">
        <v>13</v>
      </c>
      <c r="E53" s="24">
        <v>394</v>
      </c>
      <c r="F53" s="90">
        <v>0.28050052137643378</v>
      </c>
      <c r="G53" s="31">
        <v>0.68274111675126903</v>
      </c>
      <c r="H53" s="23">
        <v>382</v>
      </c>
      <c r="I53" s="61">
        <f t="shared" si="0"/>
        <v>1.0314136125654449</v>
      </c>
    </row>
    <row r="54" spans="1:9" x14ac:dyDescent="0.25">
      <c r="A54" s="220">
        <v>295</v>
      </c>
      <c r="B54" s="17" t="s">
        <v>167</v>
      </c>
      <c r="C54" s="17" t="s">
        <v>289</v>
      </c>
      <c r="D54" s="18" t="s">
        <v>7</v>
      </c>
      <c r="E54" s="19">
        <v>300</v>
      </c>
      <c r="F54" s="20">
        <v>0.27901785714285715</v>
      </c>
      <c r="G54" s="20">
        <v>0.41666666666666669</v>
      </c>
      <c r="H54" s="18">
        <v>348</v>
      </c>
      <c r="I54" s="62">
        <f t="shared" si="0"/>
        <v>0.86206896551724133</v>
      </c>
    </row>
    <row r="55" spans="1:9" x14ac:dyDescent="0.25">
      <c r="A55" s="230">
        <v>301</v>
      </c>
      <c r="B55" s="22" t="s">
        <v>206</v>
      </c>
      <c r="C55" s="21" t="s">
        <v>290</v>
      </c>
      <c r="D55" s="23" t="s">
        <v>7</v>
      </c>
      <c r="E55" s="24">
        <v>231</v>
      </c>
      <c r="F55" s="90">
        <v>0.60839160839160844</v>
      </c>
      <c r="G55" s="31">
        <v>0.75324675324675328</v>
      </c>
      <c r="H55" s="23">
        <v>228</v>
      </c>
      <c r="I55" s="61">
        <f t="shared" si="0"/>
        <v>1.013157894736842</v>
      </c>
    </row>
    <row r="56" spans="1:9" x14ac:dyDescent="0.25">
      <c r="A56" s="220">
        <v>299</v>
      </c>
      <c r="B56" s="17" t="s">
        <v>168</v>
      </c>
      <c r="C56" s="17" t="s">
        <v>291</v>
      </c>
      <c r="D56" s="18" t="s">
        <v>6</v>
      </c>
      <c r="E56" s="19">
        <v>391</v>
      </c>
      <c r="F56" s="20">
        <v>0.26284348864994028</v>
      </c>
      <c r="G56" s="20">
        <v>0.5626598465473146</v>
      </c>
      <c r="H56" s="18">
        <v>448</v>
      </c>
      <c r="I56" s="62">
        <f t="shared" si="0"/>
        <v>0.8727678571428571</v>
      </c>
    </row>
    <row r="57" spans="1:9" x14ac:dyDescent="0.25">
      <c r="A57" s="230">
        <v>300</v>
      </c>
      <c r="B57" s="22" t="s">
        <v>169</v>
      </c>
      <c r="C57" s="21" t="s">
        <v>292</v>
      </c>
      <c r="D57" s="23" t="s">
        <v>9</v>
      </c>
      <c r="E57" s="24">
        <v>534</v>
      </c>
      <c r="F57" s="90">
        <v>0.36178861788617889</v>
      </c>
      <c r="G57" s="31">
        <v>0.5</v>
      </c>
      <c r="H57" s="23" t="s">
        <v>120</v>
      </c>
      <c r="I57" s="61" t="s">
        <v>120</v>
      </c>
    </row>
    <row r="58" spans="1:9" x14ac:dyDescent="0.25">
      <c r="A58" s="220">
        <v>316</v>
      </c>
      <c r="B58" s="17" t="s">
        <v>170</v>
      </c>
      <c r="C58" s="17" t="s">
        <v>293</v>
      </c>
      <c r="D58" s="18" t="s">
        <v>6</v>
      </c>
      <c r="E58" s="19">
        <v>333</v>
      </c>
      <c r="F58" s="20">
        <v>0.27257240204429301</v>
      </c>
      <c r="G58" s="20">
        <v>0.48048048048048048</v>
      </c>
      <c r="H58" s="18">
        <v>450</v>
      </c>
      <c r="I58" s="62">
        <f t="shared" si="0"/>
        <v>0.74</v>
      </c>
    </row>
    <row r="59" spans="1:9" x14ac:dyDescent="0.25">
      <c r="A59" s="230">
        <v>302</v>
      </c>
      <c r="B59" s="22" t="s">
        <v>186</v>
      </c>
      <c r="C59" s="21" t="s">
        <v>294</v>
      </c>
      <c r="D59" s="23" t="s">
        <v>9</v>
      </c>
      <c r="E59" s="24">
        <v>613</v>
      </c>
      <c r="F59" s="90">
        <v>0.30849673202614381</v>
      </c>
      <c r="G59" s="31">
        <v>0.5130434782608696</v>
      </c>
      <c r="H59" s="23">
        <v>649</v>
      </c>
      <c r="I59" s="61">
        <f t="shared" si="0"/>
        <v>0.94453004622496151</v>
      </c>
    </row>
    <row r="60" spans="1:9" x14ac:dyDescent="0.25">
      <c r="A60" s="220">
        <v>305</v>
      </c>
      <c r="B60" s="17" t="s">
        <v>171</v>
      </c>
      <c r="C60" s="17" t="s">
        <v>295</v>
      </c>
      <c r="D60" s="18" t="s">
        <v>12</v>
      </c>
      <c r="E60" s="19">
        <v>171</v>
      </c>
      <c r="F60" s="20">
        <v>0.73684210526315785</v>
      </c>
      <c r="G60" s="20">
        <v>0.65497076023391809</v>
      </c>
      <c r="H60" s="18">
        <v>176</v>
      </c>
      <c r="I60" s="62">
        <f t="shared" si="0"/>
        <v>0.97159090909090906</v>
      </c>
    </row>
    <row r="61" spans="1:9" x14ac:dyDescent="0.25">
      <c r="A61" s="230">
        <v>307</v>
      </c>
      <c r="B61" s="22" t="s">
        <v>172</v>
      </c>
      <c r="C61" s="21" t="s">
        <v>296</v>
      </c>
      <c r="D61" s="23" t="s">
        <v>13</v>
      </c>
      <c r="E61" s="24">
        <v>315</v>
      </c>
      <c r="F61" s="90">
        <v>0.20585267406659941</v>
      </c>
      <c r="G61" s="31">
        <v>0.64761904761904765</v>
      </c>
      <c r="H61" s="23">
        <v>430</v>
      </c>
      <c r="I61" s="61">
        <f t="shared" si="0"/>
        <v>0.73255813953488369</v>
      </c>
    </row>
    <row r="62" spans="1:9" x14ac:dyDescent="0.25">
      <c r="A62" s="220">
        <v>409</v>
      </c>
      <c r="B62" s="17" t="s">
        <v>108</v>
      </c>
      <c r="C62" s="17" t="s">
        <v>297</v>
      </c>
      <c r="D62" s="18" t="s">
        <v>12</v>
      </c>
      <c r="E62" s="19">
        <v>471</v>
      </c>
      <c r="F62" s="20">
        <v>0.65895953757225434</v>
      </c>
      <c r="G62" s="20">
        <v>0.34234234234234234</v>
      </c>
      <c r="H62" s="18">
        <v>419</v>
      </c>
      <c r="I62" s="62">
        <f t="shared" si="0"/>
        <v>1.1241050119331741</v>
      </c>
    </row>
    <row r="63" spans="1:9" x14ac:dyDescent="0.25">
      <c r="A63" s="230">
        <v>175</v>
      </c>
      <c r="B63" s="22" t="s">
        <v>78</v>
      </c>
      <c r="C63" s="21" t="s">
        <v>298</v>
      </c>
      <c r="D63" s="23" t="s">
        <v>7</v>
      </c>
      <c r="E63" s="24">
        <v>307</v>
      </c>
      <c r="F63" s="90" t="s">
        <v>120</v>
      </c>
      <c r="G63" s="31" t="s">
        <v>120</v>
      </c>
      <c r="H63" s="23">
        <v>444</v>
      </c>
      <c r="I63" s="61">
        <f t="shared" si="0"/>
        <v>0.69144144144144148</v>
      </c>
    </row>
    <row r="64" spans="1:9" x14ac:dyDescent="0.25">
      <c r="A64" s="232">
        <v>309</v>
      </c>
      <c r="B64" s="17" t="s">
        <v>173</v>
      </c>
      <c r="C64" s="17" t="s">
        <v>299</v>
      </c>
      <c r="D64" s="18" t="s">
        <v>7</v>
      </c>
      <c r="E64" s="19">
        <v>341</v>
      </c>
      <c r="F64" s="20">
        <v>0.21468926553672316</v>
      </c>
      <c r="G64" s="20">
        <v>0.33431085043988268</v>
      </c>
      <c r="H64" s="18">
        <v>446</v>
      </c>
      <c r="I64" s="62">
        <f t="shared" si="0"/>
        <v>0.76457399103139012</v>
      </c>
    </row>
    <row r="65" spans="1:9" x14ac:dyDescent="0.25">
      <c r="A65" s="217">
        <v>313</v>
      </c>
      <c r="B65" s="26" t="s">
        <v>174</v>
      </c>
      <c r="C65" s="25" t="s">
        <v>300</v>
      </c>
      <c r="D65" s="27" t="s">
        <v>9</v>
      </c>
      <c r="E65" s="28">
        <v>361</v>
      </c>
      <c r="F65" s="92">
        <v>0.46204620462046203</v>
      </c>
      <c r="G65" s="59">
        <v>0.38781163434903049</v>
      </c>
      <c r="H65" s="27">
        <v>400</v>
      </c>
      <c r="I65" s="63">
        <f t="shared" si="0"/>
        <v>0.90249999999999997</v>
      </c>
    </row>
    <row r="66" spans="1:9" x14ac:dyDescent="0.25">
      <c r="A66" s="232">
        <v>315</v>
      </c>
      <c r="B66" s="17" t="s">
        <v>175</v>
      </c>
      <c r="C66" s="17" t="s">
        <v>301</v>
      </c>
      <c r="D66" s="18" t="s">
        <v>13</v>
      </c>
      <c r="E66" s="19">
        <v>276</v>
      </c>
      <c r="F66" s="20">
        <v>0.15731370745170192</v>
      </c>
      <c r="G66" s="20">
        <v>0.61956521739130432</v>
      </c>
      <c r="H66" s="18">
        <v>325</v>
      </c>
      <c r="I66" s="62">
        <f t="shared" si="0"/>
        <v>0.84923076923076923</v>
      </c>
    </row>
    <row r="67" spans="1:9" x14ac:dyDescent="0.25">
      <c r="A67" s="230">
        <v>322</v>
      </c>
      <c r="B67" s="22" t="s">
        <v>176</v>
      </c>
      <c r="C67" s="21" t="s">
        <v>302</v>
      </c>
      <c r="D67" s="23" t="s">
        <v>6</v>
      </c>
      <c r="E67" s="24">
        <v>253</v>
      </c>
      <c r="F67" s="90">
        <v>0.16391509433962265</v>
      </c>
      <c r="G67" s="31">
        <v>0.54940711462450598</v>
      </c>
      <c r="H67" s="23">
        <v>337</v>
      </c>
      <c r="I67" s="61">
        <f t="shared" si="0"/>
        <v>0.75074183976261133</v>
      </c>
    </row>
    <row r="68" spans="1:9" x14ac:dyDescent="0.25">
      <c r="A68" s="233">
        <v>319</v>
      </c>
      <c r="B68" s="39" t="s">
        <v>177</v>
      </c>
      <c r="C68" s="39" t="s">
        <v>303</v>
      </c>
      <c r="D68" s="40" t="s">
        <v>13</v>
      </c>
      <c r="E68" s="41">
        <v>520</v>
      </c>
      <c r="F68" s="42">
        <v>0.296875</v>
      </c>
      <c r="G68" s="42">
        <v>0.58461538461538465</v>
      </c>
      <c r="H68" s="40">
        <v>586</v>
      </c>
      <c r="I68" s="60">
        <f t="shared" si="0"/>
        <v>0.88737201365187712</v>
      </c>
    </row>
    <row r="69" spans="1:9" x14ac:dyDescent="0.25">
      <c r="A69" s="230">
        <v>321</v>
      </c>
      <c r="B69" s="21" t="s">
        <v>178</v>
      </c>
      <c r="C69" s="21" t="s">
        <v>304</v>
      </c>
      <c r="D69" s="23" t="s">
        <v>11</v>
      </c>
      <c r="E69" s="24">
        <v>435</v>
      </c>
      <c r="F69" s="31">
        <v>0.85539215686274506</v>
      </c>
      <c r="G69" s="31">
        <v>0.80229885057471262</v>
      </c>
      <c r="H69" s="23">
        <v>474</v>
      </c>
      <c r="I69" s="61">
        <f t="shared" ref="I69:I81" si="1">E69/H69</f>
        <v>0.91772151898734178</v>
      </c>
    </row>
    <row r="70" spans="1:9" x14ac:dyDescent="0.25">
      <c r="A70" s="220">
        <v>324</v>
      </c>
      <c r="B70" s="17" t="s">
        <v>187</v>
      </c>
      <c r="C70" s="17" t="s">
        <v>305</v>
      </c>
      <c r="D70" s="18" t="s">
        <v>9</v>
      </c>
      <c r="E70" s="19">
        <v>468</v>
      </c>
      <c r="F70" s="20">
        <v>0.31546707503828486</v>
      </c>
      <c r="G70" s="20">
        <v>0.58689458689458684</v>
      </c>
      <c r="H70" s="18">
        <v>450</v>
      </c>
      <c r="I70" s="62">
        <f t="shared" si="1"/>
        <v>1.04</v>
      </c>
    </row>
    <row r="71" spans="1:9" x14ac:dyDescent="0.25">
      <c r="A71" s="230">
        <v>325</v>
      </c>
      <c r="B71" s="22" t="s">
        <v>179</v>
      </c>
      <c r="C71" s="21" t="s">
        <v>306</v>
      </c>
      <c r="D71" s="23" t="s">
        <v>6</v>
      </c>
      <c r="E71" s="24">
        <v>409</v>
      </c>
      <c r="F71" s="90">
        <v>0.24592833876221498</v>
      </c>
      <c r="G71" s="31">
        <v>0.73838630806845962</v>
      </c>
      <c r="H71" s="23">
        <v>474</v>
      </c>
      <c r="I71" s="61">
        <f t="shared" si="1"/>
        <v>0.8628691983122363</v>
      </c>
    </row>
    <row r="72" spans="1:9" x14ac:dyDescent="0.25">
      <c r="A72" s="220">
        <v>326</v>
      </c>
      <c r="B72" s="17" t="s">
        <v>180</v>
      </c>
      <c r="C72" s="17" t="s">
        <v>307</v>
      </c>
      <c r="D72" s="18" t="s">
        <v>12</v>
      </c>
      <c r="E72" s="19">
        <v>314</v>
      </c>
      <c r="F72" s="20">
        <v>0.44818652849740931</v>
      </c>
      <c r="G72" s="20">
        <v>0.55095541401273884</v>
      </c>
      <c r="H72" s="18">
        <v>357</v>
      </c>
      <c r="I72" s="62">
        <f t="shared" si="1"/>
        <v>0.8795518207282913</v>
      </c>
    </row>
    <row r="73" spans="1:9" x14ac:dyDescent="0.25">
      <c r="A73" s="230">
        <v>327</v>
      </c>
      <c r="B73" s="22" t="s">
        <v>188</v>
      </c>
      <c r="C73" s="21" t="s">
        <v>308</v>
      </c>
      <c r="D73" s="23" t="s">
        <v>9</v>
      </c>
      <c r="E73" s="24">
        <v>679</v>
      </c>
      <c r="F73" s="90">
        <v>0.31876861966236347</v>
      </c>
      <c r="G73" s="31">
        <v>0.61730769230769234</v>
      </c>
      <c r="H73" s="23">
        <v>630</v>
      </c>
      <c r="I73" s="61">
        <f t="shared" si="1"/>
        <v>1.0777777777777777</v>
      </c>
    </row>
    <row r="74" spans="1:9" x14ac:dyDescent="0.25">
      <c r="A74" s="220">
        <v>328</v>
      </c>
      <c r="B74" s="17" t="s">
        <v>181</v>
      </c>
      <c r="C74" s="17" t="s">
        <v>309</v>
      </c>
      <c r="D74" s="18" t="s">
        <v>8</v>
      </c>
      <c r="E74" s="19">
        <v>542</v>
      </c>
      <c r="F74" s="20">
        <v>0.32214060860440713</v>
      </c>
      <c r="G74" s="20">
        <v>0.56642066420664205</v>
      </c>
      <c r="H74" s="18">
        <v>546</v>
      </c>
      <c r="I74" s="62">
        <f t="shared" si="1"/>
        <v>0.9926739926739927</v>
      </c>
    </row>
    <row r="75" spans="1:9" x14ac:dyDescent="0.25">
      <c r="A75" s="230">
        <v>329</v>
      </c>
      <c r="B75" s="22" t="s">
        <v>182</v>
      </c>
      <c r="C75" s="21" t="s">
        <v>310</v>
      </c>
      <c r="D75" s="23" t="s">
        <v>13</v>
      </c>
      <c r="E75" s="24">
        <v>484</v>
      </c>
      <c r="F75" s="90">
        <v>0.25275657336726037</v>
      </c>
      <c r="G75" s="31">
        <v>0.61570247933884292</v>
      </c>
      <c r="H75" s="23">
        <v>530</v>
      </c>
      <c r="I75" s="61">
        <f>E75/H75</f>
        <v>0.91320754716981134</v>
      </c>
    </row>
    <row r="76" spans="1:9" x14ac:dyDescent="0.25">
      <c r="A76" s="220">
        <v>330</v>
      </c>
      <c r="B76" s="17" t="s">
        <v>183</v>
      </c>
      <c r="C76" s="17" t="s">
        <v>311</v>
      </c>
      <c r="D76" s="18" t="s">
        <v>7</v>
      </c>
      <c r="E76" s="19">
        <v>514</v>
      </c>
      <c r="F76" s="20">
        <v>0.4576271186440678</v>
      </c>
      <c r="G76" s="20">
        <v>0.26264591439688717</v>
      </c>
      <c r="H76" s="18">
        <v>564</v>
      </c>
      <c r="I76" s="62">
        <f t="shared" si="1"/>
        <v>0.91134751773049649</v>
      </c>
    </row>
    <row r="77" spans="1:9" x14ac:dyDescent="0.25">
      <c r="A77" s="230">
        <v>331</v>
      </c>
      <c r="B77" s="22" t="s">
        <v>202</v>
      </c>
      <c r="C77" s="21" t="s">
        <v>312</v>
      </c>
      <c r="D77" s="23" t="s">
        <v>7</v>
      </c>
      <c r="E77" s="24">
        <v>171</v>
      </c>
      <c r="F77" s="90">
        <v>0.24249422632794457</v>
      </c>
      <c r="G77" s="31">
        <v>0.61403508771929827</v>
      </c>
      <c r="H77" s="23">
        <v>350</v>
      </c>
      <c r="I77" s="61">
        <f t="shared" si="1"/>
        <v>0.48857142857142855</v>
      </c>
    </row>
    <row r="78" spans="1:9" x14ac:dyDescent="0.25">
      <c r="A78" s="220">
        <v>332</v>
      </c>
      <c r="B78" s="17" t="s">
        <v>189</v>
      </c>
      <c r="C78" s="17" t="s">
        <v>313</v>
      </c>
      <c r="D78" s="18" t="s">
        <v>7</v>
      </c>
      <c r="E78" s="19">
        <v>451</v>
      </c>
      <c r="F78" s="20">
        <v>0.32177531206657423</v>
      </c>
      <c r="G78" s="20">
        <v>0.6391184573002755</v>
      </c>
      <c r="H78" s="18">
        <v>700</v>
      </c>
      <c r="I78" s="62">
        <f t="shared" si="1"/>
        <v>0.64428571428571424</v>
      </c>
    </row>
    <row r="79" spans="1:9" x14ac:dyDescent="0.25">
      <c r="A79" s="230">
        <v>333</v>
      </c>
      <c r="B79" s="22" t="s">
        <v>498</v>
      </c>
      <c r="C79" s="21" t="s">
        <v>314</v>
      </c>
      <c r="D79" s="23" t="s">
        <v>7</v>
      </c>
      <c r="E79" s="24">
        <v>436</v>
      </c>
      <c r="F79" s="90">
        <v>0.40307692307692305</v>
      </c>
      <c r="G79" s="31">
        <v>0.30045871559633025</v>
      </c>
      <c r="H79" s="23" t="s">
        <v>120</v>
      </c>
      <c r="I79" s="61" t="s">
        <v>120</v>
      </c>
    </row>
    <row r="80" spans="1:9" x14ac:dyDescent="0.25">
      <c r="A80" s="232">
        <v>336</v>
      </c>
      <c r="B80" s="17" t="s">
        <v>190</v>
      </c>
      <c r="C80" s="17" t="s">
        <v>315</v>
      </c>
      <c r="D80" s="18" t="s">
        <v>9</v>
      </c>
      <c r="E80" s="19">
        <v>315</v>
      </c>
      <c r="F80" s="20">
        <v>0.19065190651906519</v>
      </c>
      <c r="G80" s="20">
        <v>0.60077519379844957</v>
      </c>
      <c r="H80" s="18">
        <v>378</v>
      </c>
      <c r="I80" s="62">
        <f t="shared" si="1"/>
        <v>0.83333333333333337</v>
      </c>
    </row>
    <row r="81" spans="1:9" x14ac:dyDescent="0.25">
      <c r="A81" s="230">
        <v>335</v>
      </c>
      <c r="B81" s="22" t="s">
        <v>191</v>
      </c>
      <c r="C81" s="21" t="s">
        <v>316</v>
      </c>
      <c r="D81" s="23" t="s">
        <v>10</v>
      </c>
      <c r="E81" s="24">
        <v>321</v>
      </c>
      <c r="F81" s="90">
        <v>0.18601895734597157</v>
      </c>
      <c r="G81" s="31">
        <v>0.6652542372881356</v>
      </c>
      <c r="H81" s="23">
        <v>500</v>
      </c>
      <c r="I81" s="61">
        <f t="shared" si="1"/>
        <v>0.64200000000000002</v>
      </c>
    </row>
    <row r="82" spans="1:9" s="2" customFormat="1" ht="15.75" customHeight="1" x14ac:dyDescent="0.25">
      <c r="A82" s="220">
        <v>338</v>
      </c>
      <c r="B82" s="17" t="s">
        <v>192</v>
      </c>
      <c r="C82" s="17" t="s">
        <v>317</v>
      </c>
      <c r="D82" s="18" t="s">
        <v>9</v>
      </c>
      <c r="E82" s="19">
        <v>341</v>
      </c>
      <c r="F82" s="20">
        <v>0.18264840182648401</v>
      </c>
      <c r="G82" s="20">
        <v>0.62256809338521402</v>
      </c>
      <c r="H82" s="18">
        <v>520</v>
      </c>
      <c r="I82" s="62">
        <f>E82/H82</f>
        <v>0.65576923076923077</v>
      </c>
    </row>
    <row r="83" spans="1:9" ht="15.75" thickBot="1" x14ac:dyDescent="0.3">
      <c r="A83" s="52" t="s">
        <v>14</v>
      </c>
      <c r="B83" s="53">
        <f>COUNTA(B4:B82)</f>
        <v>79</v>
      </c>
      <c r="C83" s="52"/>
      <c r="D83" s="52"/>
      <c r="E83" s="54">
        <f>+SUM(E4:E82)</f>
        <v>31024</v>
      </c>
      <c r="F83" s="56">
        <v>0.30881620454922798</v>
      </c>
      <c r="G83" s="56">
        <v>0.55144814488231708</v>
      </c>
      <c r="H83" s="54">
        <f>SUM(H4:H82)</f>
        <v>33833</v>
      </c>
      <c r="I83" s="69">
        <f>SUMIF(H4:H82,"&lt;&gt;"&amp;"N/A",E4:E82)/H83</f>
        <v>0.843968906097597</v>
      </c>
    </row>
    <row r="84" spans="1:9" ht="15" customHeight="1" x14ac:dyDescent="0.25">
      <c r="A84" s="309" t="s">
        <v>224</v>
      </c>
      <c r="B84" s="309"/>
      <c r="C84" s="309"/>
      <c r="D84" s="309"/>
      <c r="E84" s="309"/>
      <c r="F84" s="309"/>
      <c r="G84" s="309"/>
      <c r="H84" s="309"/>
      <c r="I84" s="309"/>
    </row>
    <row r="85" spans="1:9" x14ac:dyDescent="0.25">
      <c r="A85" s="258" t="s">
        <v>412</v>
      </c>
      <c r="B85" s="258"/>
      <c r="C85" s="258"/>
      <c r="D85" s="258"/>
      <c r="E85" s="258"/>
      <c r="F85" s="258"/>
      <c r="G85" s="258"/>
      <c r="H85" s="258"/>
      <c r="I85" s="258"/>
    </row>
    <row r="86" spans="1:9" ht="15" customHeight="1" x14ac:dyDescent="0.25">
      <c r="A86" s="311" t="s">
        <v>217</v>
      </c>
      <c r="B86" s="311"/>
      <c r="C86" s="311"/>
      <c r="D86" s="311"/>
      <c r="E86" s="311"/>
      <c r="F86" s="311"/>
      <c r="G86" s="311"/>
      <c r="H86" s="311"/>
      <c r="I86" s="311"/>
    </row>
    <row r="87" spans="1:9" ht="27" customHeight="1" x14ac:dyDescent="0.25">
      <c r="A87" s="311" t="s">
        <v>208</v>
      </c>
      <c r="B87" s="311"/>
      <c r="C87" s="311"/>
      <c r="D87" s="311"/>
      <c r="E87" s="311"/>
      <c r="F87" s="311"/>
      <c r="G87" s="311"/>
      <c r="H87" s="311"/>
      <c r="I87" s="311"/>
    </row>
    <row r="88" spans="1:9" ht="28.5" customHeight="1" x14ac:dyDescent="0.25">
      <c r="A88" s="311" t="s">
        <v>508</v>
      </c>
      <c r="B88" s="311"/>
      <c r="C88" s="311"/>
      <c r="D88" s="311"/>
      <c r="E88" s="311"/>
      <c r="F88" s="311"/>
      <c r="G88" s="311"/>
      <c r="H88" s="311"/>
      <c r="I88" s="311"/>
    </row>
    <row r="89" spans="1:9" ht="28.5" customHeight="1" x14ac:dyDescent="0.25">
      <c r="A89" s="310" t="s">
        <v>104</v>
      </c>
      <c r="B89" s="310"/>
      <c r="C89" s="310"/>
      <c r="D89" s="310"/>
      <c r="E89" s="310"/>
      <c r="F89" s="310"/>
      <c r="G89" s="310"/>
      <c r="H89" s="310"/>
      <c r="I89" s="310"/>
    </row>
    <row r="90" spans="1:9" x14ac:dyDescent="0.25">
      <c r="A90" s="325" t="s">
        <v>103</v>
      </c>
      <c r="B90" s="325"/>
      <c r="C90" s="325"/>
      <c r="D90" s="325"/>
      <c r="E90" s="325"/>
      <c r="F90" s="325"/>
      <c r="G90" s="325"/>
      <c r="H90" s="325"/>
      <c r="I90" s="325"/>
    </row>
    <row r="92" spans="1:9" x14ac:dyDescent="0.25">
      <c r="E92" s="37"/>
    </row>
  </sheetData>
  <mergeCells count="9">
    <mergeCell ref="A1:I1"/>
    <mergeCell ref="A2:I2"/>
    <mergeCell ref="A87:I87"/>
    <mergeCell ref="A88:I88"/>
    <mergeCell ref="A90:I90"/>
    <mergeCell ref="A89:I89"/>
    <mergeCell ref="A86:I86"/>
    <mergeCell ref="A85:I85"/>
    <mergeCell ref="A84:I84"/>
  </mergeCells>
  <conditionalFormatting sqref="A37">
    <cfRule type="duplicateValues" dxfId="2" priority="3"/>
  </conditionalFormatting>
  <conditionalFormatting sqref="A70">
    <cfRule type="duplicateValues" dxfId="1" priority="2"/>
  </conditionalFormatting>
  <conditionalFormatting sqref="A69">
    <cfRule type="duplicateValues" dxfId="0" priority="1"/>
  </conditionalFormatting>
  <pageMargins left="0.7" right="0.7" top="0.75" bottom="0.75" header="0.3" footer="0.3"/>
  <pageSetup scale="5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Appendix 1</vt:lpstr>
      <vt:lpstr>Appendix 2</vt:lpstr>
      <vt:lpstr>Appendix 3</vt:lpstr>
      <vt:lpstr>Appendix 4 </vt:lpstr>
      <vt:lpstr>Appendix 5</vt:lpstr>
      <vt:lpstr>Appendix 6</vt:lpstr>
      <vt:lpstr>'Appendix 1'!Print_Area</vt:lpstr>
      <vt:lpstr>'Appendix 2'!Print_Area</vt:lpstr>
      <vt:lpstr>'Appendix 3'!Print_Area</vt:lpstr>
      <vt:lpstr>'Appendix 4 '!Print_Area</vt:lpstr>
      <vt:lpstr>'Appendix 5'!Print_Area</vt:lpstr>
      <vt:lpstr>'Appendix 6'!Print_Area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Richelle</cp:lastModifiedBy>
  <cp:lastPrinted>2017-09-15T13:41:01Z</cp:lastPrinted>
  <dcterms:created xsi:type="dcterms:W3CDTF">2015-12-11T22:31:56Z</dcterms:created>
  <dcterms:modified xsi:type="dcterms:W3CDTF">2017-10-16T20:09:48Z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aaaa8339fbb04b69a48b9a4701a4beca</vt:lpwstr>
  </property>
</Properties>
</file>