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9510" windowWidth="20700" windowHeight="1185"/>
  </bookViews>
  <sheets>
    <sheet name="Appendix 1" sheetId="4" r:id="rId1"/>
    <sheet name="Appendix 2" sheetId="6" r:id="rId2"/>
    <sheet name="Appendix 3" sheetId="8" r:id="rId3"/>
    <sheet name="Appendix 4 " sheetId="3" r:id="rId4"/>
    <sheet name="Appendix 5" sheetId="2" r:id="rId5"/>
    <sheet name="Appendix 6" sheetId="1" r:id="rId6"/>
    <sheet name="ESRI_MAPINFO_SHEET" sheetId="9" state="veryHidden" r:id="rId7"/>
  </sheets>
  <definedNames>
    <definedName name="_xlnm._FilterDatabase" localSheetId="0" hidden="1">'Appendix 1'!$A$2:$I$44</definedName>
    <definedName name="_xlnm._FilterDatabase" localSheetId="4" hidden="1">'Appendix 5'!$A$3:$I$26</definedName>
    <definedName name="_xlnm._FilterDatabase" localSheetId="5" hidden="1">'Appendix 6'!#REF!</definedName>
    <definedName name="MAR_ADDRESS" localSheetId="0">#REF!</definedName>
    <definedName name="MAR_ADDRESS" localSheetId="4">#REF!</definedName>
    <definedName name="MAR_ADDRESS" localSheetId="5">#REF!</definedName>
    <definedName name="MAR_ADDRESS">#REF!</definedName>
    <definedName name="MAR_AID" localSheetId="0">#REF!</definedName>
    <definedName name="MAR_AID" localSheetId="4">#REF!</definedName>
    <definedName name="MAR_AID" localSheetId="5">#REF!</definedName>
    <definedName name="MAR_AID">#REF!</definedName>
    <definedName name="MAR_BLOCK" localSheetId="0">#REF!</definedName>
    <definedName name="MAR_BLOCK" localSheetId="4">#REF!</definedName>
    <definedName name="MAR_BLOCK" localSheetId="5">#REF!</definedName>
    <definedName name="MAR_BLOCK">#REF!</definedName>
    <definedName name="MAR_INTERSECTION" localSheetId="0">#REF!</definedName>
    <definedName name="MAR_INTERSECTION" localSheetId="4">#REF!</definedName>
    <definedName name="MAR_INTERSECTION" localSheetId="5">#REF!</definedName>
    <definedName name="MAR_INTERSECTION">#REF!</definedName>
    <definedName name="MAR_PLACE_NAME" localSheetId="0">#REF!</definedName>
    <definedName name="MAR_PLACE_NAME" localSheetId="4">#REF!</definedName>
    <definedName name="MAR_PLACE_NAME" localSheetId="5">#REF!</definedName>
    <definedName name="MAR_PLACE_NAME">#REF!</definedName>
    <definedName name="_xlnm.Print_Area" localSheetId="0">'Appendix 1'!#REF!</definedName>
    <definedName name="_xlnm.Print_Area" localSheetId="1">'Appendix 2'!$B$1:$I$28</definedName>
    <definedName name="_xlnm.Print_Area" localSheetId="2">'Appendix 3'!$A$1:$K$13</definedName>
    <definedName name="_xlnm.Print_Area" localSheetId="3">'Appendix 4 '!#REF!</definedName>
    <definedName name="_xlnm.Print_Area" localSheetId="4">'Appendix 5'!#REF!</definedName>
    <definedName name="_xlnm.Print_Area" localSheetId="5">'Appendix 6'!#REF!</definedName>
  </definedNames>
  <calcPr calcId="145621"/>
</workbook>
</file>

<file path=xl/calcChain.xml><?xml version="1.0" encoding="utf-8"?>
<calcChain xmlns="http://schemas.openxmlformats.org/spreadsheetml/2006/main">
  <c r="I9" i="1" l="1"/>
  <c r="I7" i="1"/>
  <c r="I10" i="1" l="1"/>
  <c r="J17" i="2" l="1"/>
  <c r="J10" i="2"/>
  <c r="J9" i="2"/>
  <c r="J13" i="2" l="1"/>
  <c r="J14" i="2"/>
  <c r="J15" i="2"/>
  <c r="J16" i="2"/>
  <c r="J22" i="2"/>
  <c r="J18" i="2"/>
  <c r="J19" i="2"/>
  <c r="J20" i="2"/>
  <c r="J21" i="2"/>
  <c r="J12" i="2"/>
  <c r="J5" i="2"/>
  <c r="J6" i="2"/>
  <c r="J7" i="2"/>
  <c r="J8" i="2"/>
  <c r="J4" i="2"/>
  <c r="I17" i="1" l="1"/>
  <c r="I16" i="1"/>
  <c r="J5" i="3" l="1"/>
  <c r="J6" i="3"/>
  <c r="J7" i="3"/>
  <c r="J8" i="3"/>
  <c r="J9" i="3"/>
  <c r="J10" i="3"/>
  <c r="J11" i="3"/>
  <c r="J12" i="3"/>
  <c r="J13" i="3"/>
  <c r="J14" i="3"/>
  <c r="J15" i="3"/>
  <c r="J16" i="3"/>
  <c r="J17" i="3"/>
  <c r="J18" i="3"/>
  <c r="J19" i="3"/>
  <c r="J20" i="3"/>
  <c r="J21" i="3"/>
  <c r="J22" i="3"/>
  <c r="J23" i="3"/>
  <c r="J4" i="3"/>
  <c r="E12" i="8"/>
  <c r="D12" i="8"/>
  <c r="E11" i="8"/>
  <c r="D11" i="8"/>
  <c r="E10" i="8"/>
  <c r="D10" i="8"/>
  <c r="E9" i="8"/>
  <c r="D9" i="8"/>
  <c r="E8" i="8"/>
  <c r="D8" i="8"/>
  <c r="E7" i="8"/>
  <c r="D7" i="8"/>
  <c r="E6" i="8"/>
  <c r="D6" i="8"/>
  <c r="E5" i="8"/>
  <c r="D5" i="8"/>
  <c r="E4" i="8"/>
  <c r="D4" i="8"/>
  <c r="B26" i="6" l="1"/>
  <c r="B22" i="1" l="1"/>
  <c r="B22" i="2"/>
  <c r="B24" i="3"/>
  <c r="C40" i="4"/>
  <c r="J26" i="6" l="1"/>
  <c r="I15" i="1" l="1"/>
  <c r="I18" i="1"/>
  <c r="I19" i="1"/>
  <c r="I20" i="1"/>
  <c r="I21" i="1"/>
  <c r="E22" i="1"/>
  <c r="H22" i="1"/>
  <c r="H14" i="3"/>
  <c r="K14" i="3" s="1"/>
  <c r="H15" i="3"/>
  <c r="K15" i="3" s="1"/>
  <c r="H16" i="3"/>
  <c r="K16" i="3" s="1"/>
  <c r="H17" i="3"/>
  <c r="K17" i="3" s="1"/>
  <c r="H18" i="3"/>
  <c r="K18" i="3" s="1"/>
  <c r="H19" i="3"/>
  <c r="K19" i="3" s="1"/>
  <c r="H20" i="3"/>
  <c r="K20" i="3" s="1"/>
  <c r="H21" i="3"/>
  <c r="K21" i="3" s="1"/>
  <c r="H22" i="3"/>
  <c r="K22" i="3" s="1"/>
  <c r="H23" i="3"/>
  <c r="K23" i="3" s="1"/>
  <c r="I14" i="1"/>
  <c r="H14" i="2"/>
  <c r="H15" i="2"/>
  <c r="H16" i="2"/>
  <c r="H17" i="2"/>
  <c r="H18" i="2"/>
  <c r="H19" i="2"/>
  <c r="H20" i="2"/>
  <c r="H21" i="2"/>
  <c r="I22" i="2"/>
  <c r="G22" i="2"/>
  <c r="F22" i="2"/>
  <c r="H22" i="2"/>
  <c r="I24" i="3"/>
  <c r="G24" i="3"/>
  <c r="F24" i="3"/>
  <c r="J24" i="3" s="1"/>
  <c r="H40" i="4"/>
  <c r="H11" i="3"/>
  <c r="K11" i="3" s="1"/>
  <c r="H10" i="3"/>
  <c r="K10" i="3" s="1"/>
  <c r="I5" i="1"/>
  <c r="I6" i="1"/>
  <c r="I8" i="1"/>
  <c r="I12" i="1"/>
  <c r="I13" i="1"/>
  <c r="I4" i="1"/>
  <c r="H5" i="2"/>
  <c r="H6" i="2"/>
  <c r="H7" i="2"/>
  <c r="H8" i="2"/>
  <c r="H9" i="2"/>
  <c r="H12" i="2"/>
  <c r="H13" i="2"/>
  <c r="H10" i="2"/>
  <c r="H4" i="2"/>
  <c r="H13" i="3"/>
  <c r="K13" i="3" s="1"/>
  <c r="H12" i="3"/>
  <c r="K12" i="3" s="1"/>
  <c r="H9" i="3"/>
  <c r="K9" i="3" s="1"/>
  <c r="H5" i="3"/>
  <c r="K5" i="3" s="1"/>
  <c r="H6" i="3"/>
  <c r="K6" i="3" s="1"/>
  <c r="H7" i="3"/>
  <c r="K7" i="3" s="1"/>
  <c r="H8" i="3"/>
  <c r="K8" i="3" s="1"/>
  <c r="H4" i="3"/>
  <c r="K4" i="3" s="1"/>
  <c r="G40" i="4"/>
  <c r="I26" i="6"/>
  <c r="H26" i="6"/>
  <c r="G26" i="6"/>
  <c r="F26" i="6"/>
  <c r="E26" i="6"/>
  <c r="K24" i="3" l="1"/>
  <c r="H24" i="3"/>
  <c r="I22" i="1"/>
</calcChain>
</file>

<file path=xl/sharedStrings.xml><?xml version="1.0" encoding="utf-8"?>
<sst xmlns="http://schemas.openxmlformats.org/spreadsheetml/2006/main" count="636" uniqueCount="188">
  <si>
    <t>Sector</t>
  </si>
  <si>
    <t>School ID</t>
  </si>
  <si>
    <t>School Name</t>
  </si>
  <si>
    <t>Ward</t>
  </si>
  <si>
    <r>
      <t>% of In-Boundary Enrollment</t>
    </r>
    <r>
      <rPr>
        <b/>
        <vertAlign val="superscript"/>
        <sz val="11"/>
        <color theme="0"/>
        <rFont val="Calibri"/>
        <family val="2"/>
        <scheme val="minor"/>
      </rPr>
      <t>3</t>
    </r>
  </si>
  <si>
    <t>DCPS</t>
  </si>
  <si>
    <t>Ward 7</t>
  </si>
  <si>
    <t>Ward 6</t>
  </si>
  <si>
    <t>Ward 1</t>
  </si>
  <si>
    <t>Ward 4</t>
  </si>
  <si>
    <t>Ward 5</t>
  </si>
  <si>
    <t>Ward 3</t>
  </si>
  <si>
    <t>Ward 2</t>
  </si>
  <si>
    <t>Ward 8</t>
  </si>
  <si>
    <t>Total</t>
  </si>
  <si>
    <t>Grades Served</t>
  </si>
  <si>
    <t>PCS</t>
  </si>
  <si>
    <t>410 8th St NW</t>
  </si>
  <si>
    <t>4600 Livingston Rd SE</t>
  </si>
  <si>
    <t>5th-12th</t>
  </si>
  <si>
    <t>100 Peabody St NW</t>
  </si>
  <si>
    <t>4501 Kansas Ave NW</t>
  </si>
  <si>
    <t>International Baccalaureate</t>
  </si>
  <si>
    <t>STEM</t>
  </si>
  <si>
    <t>Dual Language</t>
  </si>
  <si>
    <t>Sources: PCSB "Find a School" and DCPS School Profiles</t>
  </si>
  <si>
    <t>*Seeking IB authorization</t>
  </si>
  <si>
    <t>Ward of Residence</t>
  </si>
  <si>
    <t>Max</t>
  </si>
  <si>
    <t>Min</t>
  </si>
  <si>
    <t>Citywide</t>
  </si>
  <si>
    <t>% Private School Enrollment</t>
  </si>
  <si>
    <t>BASIS DC PCS</t>
  </si>
  <si>
    <r>
      <t>Total Enrollment 
(all grades)</t>
    </r>
    <r>
      <rPr>
        <b/>
        <vertAlign val="superscript"/>
        <sz val="11"/>
        <color theme="0"/>
        <rFont val="Calibri"/>
        <family val="2"/>
        <scheme val="minor"/>
      </rPr>
      <t>1</t>
    </r>
  </si>
  <si>
    <t>Note: This appendix is organized at the building level and lists the multiple addresses associated with each school's unique ID defined by OSSE's School and LEA Infromation Management System (SLIMS).</t>
  </si>
  <si>
    <r>
      <rPr>
        <vertAlign val="superscript"/>
        <sz val="10"/>
        <color rgb="FF000000"/>
        <rFont val="Calibri"/>
        <family val="2"/>
        <scheme val="minor"/>
      </rPr>
      <t xml:space="preserve">2 </t>
    </r>
    <r>
      <rPr>
        <sz val="10"/>
        <color rgb="FF000000"/>
        <rFont val="Calibri"/>
        <family val="2"/>
        <scheme val="minor"/>
      </rPr>
      <t>DCPS programmatic capacity reflects the maximum number of students that can be housed at the school building given the schools’ existing educational programs, class size, and staffing. DCPS program capacities were developed by DGS, using consistent DCPS Educational Specification guidelines across all schools.</t>
    </r>
  </si>
  <si>
    <r>
      <rPr>
        <vertAlign val="superscript"/>
        <sz val="10"/>
        <rFont val="Calibri"/>
        <family val="2"/>
        <scheme val="minor"/>
      </rPr>
      <t xml:space="preserve">5 </t>
    </r>
    <r>
      <rPr>
        <sz val="10"/>
        <rFont val="Calibri"/>
        <family val="2"/>
        <scheme val="minor"/>
      </rPr>
      <t xml:space="preserve">Utilization rates are total public school enrollment (all grades located in the building) divided by building capacity.  </t>
    </r>
  </si>
  <si>
    <r>
      <rPr>
        <vertAlign val="superscript"/>
        <sz val="10"/>
        <color rgb="FF000000"/>
        <rFont val="Calibri"/>
        <family val="2"/>
        <scheme val="minor"/>
      </rPr>
      <t xml:space="preserve">4 </t>
    </r>
    <r>
      <rPr>
        <sz val="10"/>
        <color rgb="FF000000"/>
        <rFont val="Calibri"/>
        <family val="2"/>
        <scheme val="minor"/>
      </rPr>
      <t>DCPS programmatic capacity reflects the maximum number of students that can be housed at the school building given the schools’ existing educational programs, class size, and staffing. DCPS program capacities were developed by DGS, using consistent DCPS Educational Specification guidelines across all schools.</t>
    </r>
  </si>
  <si>
    <r>
      <rPr>
        <vertAlign val="superscript"/>
        <sz val="10"/>
        <color rgb="FF000000"/>
        <rFont val="Calibri"/>
        <family val="2"/>
        <scheme val="minor"/>
      </rPr>
      <t xml:space="preserve">1 </t>
    </r>
    <r>
      <rPr>
        <sz val="10"/>
        <color rgb="FF000000"/>
        <rFont val="Calibri"/>
        <family val="2"/>
        <scheme val="minor"/>
      </rPr>
      <t>Total enrollment includes all grades associated with a school program's ID.</t>
    </r>
  </si>
  <si>
    <t>School Address, SY15-16</t>
  </si>
  <si>
    <t>5th-11th</t>
  </si>
  <si>
    <r>
      <t>Total Building 
Enrollment, SY15-16</t>
    </r>
    <r>
      <rPr>
        <b/>
        <vertAlign val="superscript"/>
        <sz val="11"/>
        <color theme="0"/>
        <rFont val="Calibri"/>
        <family val="2"/>
        <scheme val="minor"/>
      </rPr>
      <t>1</t>
    </r>
  </si>
  <si>
    <r>
      <t xml:space="preserve"> Programmatic Capacity, SY15-16</t>
    </r>
    <r>
      <rPr>
        <b/>
        <vertAlign val="superscript"/>
        <sz val="11"/>
        <color theme="0"/>
        <rFont val="Calibri"/>
        <family val="2"/>
        <scheme val="minor"/>
      </rPr>
      <t xml:space="preserve">2 </t>
    </r>
  </si>
  <si>
    <r>
      <t>Total Building Enrollment, SY15-16</t>
    </r>
    <r>
      <rPr>
        <b/>
        <vertAlign val="superscript"/>
        <sz val="11"/>
        <color theme="0"/>
        <rFont val="Calibri"/>
        <family val="2"/>
        <scheme val="minor"/>
      </rPr>
      <t>1</t>
    </r>
  </si>
  <si>
    <r>
      <t>Programmatic 
Capacity, SY15-16</t>
    </r>
    <r>
      <rPr>
        <b/>
        <vertAlign val="superscript"/>
        <sz val="11"/>
        <color theme="0"/>
        <rFont val="Calibri"/>
        <family val="2"/>
        <scheme val="minor"/>
      </rPr>
      <t>2</t>
    </r>
  </si>
  <si>
    <t>PK3-12th</t>
  </si>
  <si>
    <t>Cesar Chavez PCS for Public Policy – Chavez Prep</t>
  </si>
  <si>
    <t>Columbia Heights Education Campus (CHEC)</t>
  </si>
  <si>
    <t>Friendship PCS – Technology Preparatory Academy</t>
  </si>
  <si>
    <t>Kingsman Academy</t>
  </si>
  <si>
    <t>Richard Wright PCS for Journalism and Media Arts</t>
  </si>
  <si>
    <t>School for Educational Evolution and Development (SEED) PCS</t>
  </si>
  <si>
    <t>Somerset Preparatory Academy PCS</t>
  </si>
  <si>
    <t>770 Kenyon St NW</t>
  </si>
  <si>
    <t>151 T St NE</t>
  </si>
  <si>
    <t>5800 8th St NW</t>
  </si>
  <si>
    <r>
      <t>Boundary Participation Rate, SY15-16</t>
    </r>
    <r>
      <rPr>
        <b/>
        <vertAlign val="superscript"/>
        <sz val="11"/>
        <color theme="0"/>
        <rFont val="Calibri"/>
        <family val="2"/>
        <scheme val="minor"/>
      </rPr>
      <t>2</t>
    </r>
  </si>
  <si>
    <r>
      <t>Programmatic Capacity, SY15-16</t>
    </r>
    <r>
      <rPr>
        <b/>
        <vertAlign val="superscript"/>
        <sz val="11"/>
        <color theme="0"/>
        <rFont val="Calibri"/>
        <family val="2"/>
        <scheme val="minor"/>
      </rPr>
      <t xml:space="preserve">4 </t>
    </r>
  </si>
  <si>
    <t>6th-9th</t>
  </si>
  <si>
    <t>6th-10th</t>
  </si>
  <si>
    <t>6th-12th</t>
  </si>
  <si>
    <t>8th-12th</t>
  </si>
  <si>
    <t>IDEA PCS</t>
  </si>
  <si>
    <t>Thurgood Marshall Academy PCS</t>
  </si>
  <si>
    <t>3301 Wheeler Rd SE</t>
  </si>
  <si>
    <t>N/A</t>
  </si>
  <si>
    <t>Friendship PCS – Collegiate Academy</t>
  </si>
  <si>
    <t>Washington Mathematics Science Technology PCHS</t>
  </si>
  <si>
    <t>452/462</t>
  </si>
  <si>
    <t>1700 East Capitol St NE</t>
  </si>
  <si>
    <t>2501 11th St NW</t>
  </si>
  <si>
    <t>1001 Monroe St NE</t>
  </si>
  <si>
    <t>2130 G St NW</t>
  </si>
  <si>
    <t>3950 Chesapeake St NW</t>
  </si>
  <si>
    <t>Appendix 1: Schools Serving 9th-12th Grades in SY2015-16</t>
  </si>
  <si>
    <t>9th-12th Enrollment</t>
  </si>
  <si>
    <t>Appendix 2: Academic Programs at Schools Serving 9th-12th Grades in SY2015-16</t>
  </si>
  <si>
    <t>Appendix 4: PCS Building Enrollment and Program Capacity Serving 9th-12th Grades in SY2015-16</t>
  </si>
  <si>
    <t>The following table shows the location of each school's building, its total enrollment, the number and share of enrollment that is just 9th-12th, and programmatic capacities.</t>
  </si>
  <si>
    <t>% of Enrollment that is 9th-12th</t>
  </si>
  <si>
    <t>9th-12th Enrollment, SY15-16</t>
  </si>
  <si>
    <t>Appendix 5: DCPS Building Enrollment and Program Capacity Serving 9th-12th Grades in SY2015-16</t>
  </si>
  <si>
    <t>Appendix 6: Capacity and Utilization of DCPS School Buildings Serving 9th-12th Grades in SY2015-16</t>
  </si>
  <si>
    <t>Capital City PCS – High School</t>
  </si>
  <si>
    <t>Cesar Chavez PCS for Public Policy – Capitol Hill</t>
  </si>
  <si>
    <t>E.L. Haynes PCS – High School</t>
  </si>
  <si>
    <t>KIPP DC – College Preparatory PCS</t>
  </si>
  <si>
    <t>Washington Latin PCS – Upper School</t>
  </si>
  <si>
    <t>709 12th St SE</t>
  </si>
  <si>
    <t>1027 45th St NE</t>
  </si>
  <si>
    <t>1401 Brentwood Parkway NE</t>
  </si>
  <si>
    <t>4400 Iowa Ave NW</t>
  </si>
  <si>
    <t>9th-12th</t>
  </si>
  <si>
    <t>Maya Angelou PCS – High School</t>
  </si>
  <si>
    <t>5600 E Capitol St NE</t>
  </si>
  <si>
    <t>300 Bryant St NW</t>
  </si>
  <si>
    <t>1207/182/184</t>
  </si>
  <si>
    <t>Capital City PCS – High School; Capital City PCS – Middle School; Capital City PCS – Lower School</t>
  </si>
  <si>
    <t>1138/1206</t>
  </si>
  <si>
    <t>E.L. Haynes PCS – High School; E.L. Haynes PCS – Elementary School</t>
  </si>
  <si>
    <t>101/137</t>
  </si>
  <si>
    <t>9th-12th; Adult</t>
  </si>
  <si>
    <t>222/170</t>
  </si>
  <si>
    <t>Paul PCS – International High School; Paul PCS – Middle School</t>
  </si>
  <si>
    <t>1118/125</t>
  </si>
  <si>
    <t>Washington Latin PCS – Upper School; Washington Latin PCS – Middle School</t>
  </si>
  <si>
    <t>9th-12th, PK3-4th</t>
  </si>
  <si>
    <t>458/435</t>
  </si>
  <si>
    <t>Maya Angelou PCS – High School; Maya Angelou PCS – Young Adult Learning Center</t>
  </si>
  <si>
    <t>CTE</t>
  </si>
  <si>
    <t>Alternative Diploma Granting</t>
  </si>
  <si>
    <t>Application (DCPS only)</t>
  </si>
  <si>
    <t>ü</t>
  </si>
  <si>
    <t>Cardozo Education Campus</t>
  </si>
  <si>
    <r>
      <t xml:space="preserve">ü </t>
    </r>
    <r>
      <rPr>
        <sz val="11"/>
        <color rgb="FF000000"/>
        <rFont val="Calibri"/>
        <family val="2"/>
        <scheme val="minor"/>
      </rPr>
      <t>Spanish</t>
    </r>
  </si>
  <si>
    <t>Anacostia High School</t>
  </si>
  <si>
    <t>Ballou High School</t>
  </si>
  <si>
    <t>Benjamin Banneker High School</t>
  </si>
  <si>
    <t>Cesar Chavez PCS for Public Policy – Parkside High School</t>
  </si>
  <si>
    <t>Coolidge High School</t>
  </si>
  <si>
    <t>Dunbar High School</t>
  </si>
  <si>
    <t>Eastern High School</t>
  </si>
  <si>
    <t>Luke Moore Alternative High School</t>
  </si>
  <si>
    <t>McKinley Technology High School</t>
  </si>
  <si>
    <t>National Collegiate Preparatory Public Charter High School</t>
  </si>
  <si>
    <t>Phelps Architecture, Construction, and Engineering High School</t>
  </si>
  <si>
    <t>Roosevelt High School @ MacFarland</t>
  </si>
  <si>
    <t>School Without Walls High School</t>
  </si>
  <si>
    <t>Wilson High School</t>
  </si>
  <si>
    <t>Woodson High School</t>
  </si>
  <si>
    <t>Duke Ellington School of the Arts</t>
  </si>
  <si>
    <t>Paul Public Charter School – International High School</t>
  </si>
  <si>
    <t>Washington Metropolitan High School</t>
  </si>
  <si>
    <r>
      <t xml:space="preserve">National Collegiate Preparatory Public Charter High School </t>
    </r>
    <r>
      <rPr>
        <i/>
        <sz val="11"/>
        <color theme="1"/>
        <rFont val="Calibri"/>
        <family val="2"/>
        <scheme val="minor"/>
      </rPr>
      <t>(co-locating with Ingenuity Preparatory)</t>
    </r>
  </si>
  <si>
    <t>Ballou High School; Ballou STAY</t>
  </si>
  <si>
    <t>McKinley Technology High School;   Mckinley Middle School</t>
  </si>
  <si>
    <t>Roosevelt High School @ MacFarland; Roosevelt STAY @ MacFarland</t>
  </si>
  <si>
    <t>Friendship PCS – Technology Preparatory High</t>
  </si>
  <si>
    <t>Friendship PCS – Technology Preparatory High; Friendship PCS – Technology Preparatory Middle</t>
  </si>
  <si>
    <t>1164/1124</t>
  </si>
  <si>
    <r>
      <t xml:space="preserve">2 </t>
    </r>
    <r>
      <rPr>
        <sz val="10"/>
        <color rgb="FF000000"/>
        <rFont val="Calibri"/>
        <family val="2"/>
        <scheme val="minor"/>
      </rPr>
      <t>Boundary participation rate is the percent of grade-specific public school students living in each DCPS school’s boundary who attend the school. The numerator is the number of 9th-12th grade in-boundary students attending the school and the denominator is all public 9th-12th grade students living in the boundary.</t>
    </r>
  </si>
  <si>
    <t>459/456</t>
  </si>
  <si>
    <t>109/102</t>
  </si>
  <si>
    <t>1375 E St NE</t>
  </si>
  <si>
    <t>704 26th St NE</t>
  </si>
  <si>
    <t>770 M St SE</t>
  </si>
  <si>
    <t>4300 C St SE</t>
  </si>
  <si>
    <t>5200 2nd St NW</t>
  </si>
  <si>
    <t>4095 Minnesota Ave NE</t>
  </si>
  <si>
    <t>1601 16th St SE</t>
  </si>
  <si>
    <t>3401 4th St SE</t>
  </si>
  <si>
    <t>800 Euclid St NW</t>
  </si>
  <si>
    <t>3701 Hayes St NE</t>
  </si>
  <si>
    <t>3101 16th St NW</t>
  </si>
  <si>
    <t>6315 5th St NW</t>
  </si>
  <si>
    <t>101 N St NW</t>
  </si>
  <si>
    <t>540 55th St NE</t>
  </si>
  <si>
    <t>1200 Clifton St NW</t>
  </si>
  <si>
    <t>2705 Martin Luther King Ave SE</t>
  </si>
  <si>
    <t>2001 10th St NW</t>
  </si>
  <si>
    <t>1920 Bladensburg Rd NE</t>
  </si>
  <si>
    <t>2427 Martin Luther King Jr Ave SE</t>
  </si>
  <si>
    <t xml:space="preserve">Source: American Community Survey, 2010-2014 5-Year Averages, Table S1401: SCHOOL ENROLLMENT </t>
  </si>
  <si>
    <t>Margin of Error</t>
  </si>
  <si>
    <t>Source: OSSE audited enrollment of grades, SY15-16.</t>
  </si>
  <si>
    <t>Appendix 3: Share of District of Columbia Students Enrolled in Private School, 2010-2014</t>
  </si>
  <si>
    <r>
      <rPr>
        <vertAlign val="superscript"/>
        <sz val="10"/>
        <color rgb="FF000000"/>
        <rFont val="Calibri"/>
        <family val="2"/>
        <scheme val="minor"/>
      </rPr>
      <t>3</t>
    </r>
    <r>
      <rPr>
        <sz val="10"/>
        <color rgb="FF000000"/>
        <rFont val="Calibri"/>
        <family val="2"/>
        <scheme val="minor"/>
      </rPr>
      <t xml:space="preserve"> Utilization rates are total public school enrollment (all grades located in the building) divided by building capacity.  </t>
    </r>
  </si>
  <si>
    <r>
      <t>Utilization, SY15-16</t>
    </r>
    <r>
      <rPr>
        <b/>
        <vertAlign val="superscript"/>
        <sz val="11"/>
        <color theme="0"/>
        <rFont val="Calibri"/>
        <family val="2"/>
        <scheme val="minor"/>
      </rPr>
      <t>5</t>
    </r>
  </si>
  <si>
    <r>
      <t xml:space="preserve"> Utilization, SY15-16</t>
    </r>
    <r>
      <rPr>
        <b/>
        <vertAlign val="superscript"/>
        <sz val="11"/>
        <color theme="0"/>
        <rFont val="Calibri"/>
        <family val="2"/>
        <scheme val="minor"/>
      </rPr>
      <t xml:space="preserve">3 </t>
    </r>
  </si>
  <si>
    <t>9th-12th Seats</t>
  </si>
  <si>
    <r>
      <rPr>
        <vertAlign val="superscript"/>
        <sz val="10"/>
        <color theme="1"/>
        <rFont val="Calibri"/>
        <family val="2"/>
        <scheme val="minor"/>
      </rPr>
      <t xml:space="preserve">2 </t>
    </r>
    <r>
      <rPr>
        <sz val="10"/>
        <color theme="1"/>
        <rFont val="Calibri"/>
        <family val="2"/>
        <scheme val="minor"/>
      </rPr>
      <t xml:space="preserve">See Appendices 4 and 5 for multiple campus locations. </t>
    </r>
  </si>
  <si>
    <r>
      <t>Additional Campuses</t>
    </r>
    <r>
      <rPr>
        <b/>
        <vertAlign val="superscript"/>
        <sz val="11"/>
        <color theme="0"/>
        <rFont val="Calibri"/>
        <family val="2"/>
        <scheme val="minor"/>
      </rPr>
      <t>2</t>
    </r>
  </si>
  <si>
    <t>No</t>
  </si>
  <si>
    <t>Yes</t>
  </si>
  <si>
    <t>Grades 9th-12th</t>
  </si>
  <si>
    <r>
      <t xml:space="preserve">The following table shows the percent utilization of </t>
    </r>
    <r>
      <rPr>
        <i/>
        <sz val="10"/>
        <color rgb="FF000000"/>
        <rFont val="Calibri"/>
        <family val="2"/>
        <scheme val="minor"/>
      </rPr>
      <t>the full building</t>
    </r>
    <r>
      <rPr>
        <sz val="10"/>
        <color rgb="FF000000"/>
        <rFont val="Calibri"/>
        <family val="2"/>
        <scheme val="minor"/>
      </rPr>
      <t xml:space="preserve"> for each DCPS school serving 9th-12th. Because some schools serve grades besides 9th-12th, the utilization rate may include utilization for non-9th-12th seats.  This table also highlights the boundary participation rates and the percentage of in-boundary students enrolled at the school (see below for more details on how these measures are calculated).</t>
    </r>
  </si>
  <si>
    <r>
      <rPr>
        <vertAlign val="superscript"/>
        <sz val="10"/>
        <color rgb="FF000000"/>
        <rFont val="Calibri"/>
        <family val="2"/>
        <scheme val="minor"/>
      </rPr>
      <t xml:space="preserve">2 </t>
    </r>
    <r>
      <rPr>
        <sz val="10"/>
        <color rgb="FF000000"/>
        <rFont val="Calibri"/>
        <family val="2"/>
        <scheme val="minor"/>
      </rPr>
      <t xml:space="preserve">PCS programmatic capacity reflects the maximum number of students that can be housed at the school building given the schools’ existing educational programs, class size, and staffing. PCS program capacities were self-reported by each public charter LEA for SY2015-16 in a survey administered by PCSB and developed in partnership with the DME. The response rate for the program capacity survey question was </t>
    </r>
    <r>
      <rPr>
        <sz val="10"/>
        <rFont val="Calibri"/>
        <family val="2"/>
        <scheme val="minor"/>
      </rPr>
      <t>90%.</t>
    </r>
    <r>
      <rPr>
        <sz val="10"/>
        <color rgb="FF000000"/>
        <rFont val="Calibri"/>
        <family val="2"/>
        <scheme val="minor"/>
      </rPr>
      <t xml:space="preserve"> </t>
    </r>
  </si>
  <si>
    <t>Note: This appendix is organized at the school level and is based on a school program's unique code that is defined by OSSE's School and LEA Information Management System (SLIMS).</t>
  </si>
  <si>
    <t>Sources: OSSE audited enrollment, SY15-16 and  the SY15-16 Master Facility Plan Annual Supplement.</t>
  </si>
  <si>
    <r>
      <t xml:space="preserve">1 </t>
    </r>
    <r>
      <rPr>
        <sz val="10"/>
        <color rgb="FF000000"/>
        <rFont val="Calibri"/>
        <family val="2"/>
        <scheme val="minor"/>
      </rPr>
      <t xml:space="preserve">Total building enrollment includes all grades in the LEA in the facility, which can include more than 9th-12th grades. </t>
    </r>
  </si>
  <si>
    <t>Cesar Chavez PCS for Public Policy – Capitol Hill*</t>
  </si>
  <si>
    <t>Cesar Chavez PCS for Public Policy – Chavez Prep*</t>
  </si>
  <si>
    <t>Cesar Chavez PCS for Public Policy – Parkside High School; Cesar Chavez PCS for Public Policy – Parkside Middle School*</t>
  </si>
  <si>
    <t>School for Educational Evolution and Development (SEED) PCS*</t>
  </si>
  <si>
    <t>Sources: OSSE audited enrollment, SY15-16 and the SY15-16 Master Facility Plan Annual Supplement.</t>
  </si>
  <si>
    <t>Note: This appendix is organized at the building level  and lists the multiple addresses associated with each school's unique ID defined by OSSE's School and LEA Infromation Management System (SLIMS).</t>
  </si>
  <si>
    <r>
      <t xml:space="preserve">3 </t>
    </r>
    <r>
      <rPr>
        <sz val="10"/>
        <color rgb="FF000000"/>
        <rFont val="Calibri"/>
        <family val="2"/>
        <scheme val="minor"/>
      </rPr>
      <t xml:space="preserve">% of In-boundary enrollment is the number of students attending the school who live in the boundary divided by the grade-specific enrollment as of SY15-16 . The numerator is the number of 9th-12th grade in-boundary students attending the school and the denominator is the number of 9th-12th students enrolled at the school.                                                                                               </t>
    </r>
  </si>
  <si>
    <t xml:space="preserve">*PCSB imputted the program capacity for the schools that did not respond by taking  125% of the school program’s 2015-16 audited enrollment.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</si>
</sst>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6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vertAlign val="superscript"/>
      <sz val="11"/>
      <color theme="0"/>
      <name val="Calibri"/>
      <family val="2"/>
      <scheme val="minor"/>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MS Sans Serif"/>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1"/>
      <color theme="10"/>
      <name val="Calibri"/>
      <family val="2"/>
      <scheme val="minor"/>
    </font>
    <font>
      <u/>
      <sz val="11"/>
      <color indexed="12"/>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2"/>
      <color indexed="8"/>
      <name val="Calibri"/>
      <family val="2"/>
    </font>
    <font>
      <sz val="10"/>
      <color rgb="FF000000"/>
      <name val="Arial"/>
      <family val="2"/>
    </font>
    <font>
      <sz val="8"/>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1"/>
      <color theme="1"/>
      <name val="Calibri"/>
      <family val="2"/>
      <scheme val="minor"/>
    </font>
    <font>
      <sz val="11"/>
      <name val="Calibri"/>
      <family val="2"/>
      <scheme val="minor"/>
    </font>
    <font>
      <sz val="10"/>
      <color rgb="FF000000"/>
      <name val="Calibri"/>
      <family val="2"/>
      <scheme val="minor"/>
    </font>
    <font>
      <b/>
      <sz val="14"/>
      <name val="Calibri"/>
      <family val="2"/>
      <scheme val="minor"/>
    </font>
    <font>
      <vertAlign val="superscript"/>
      <sz val="10"/>
      <color rgb="FF000000"/>
      <name val="Calibri"/>
      <family val="2"/>
      <scheme val="minor"/>
    </font>
    <font>
      <sz val="10"/>
      <color theme="1"/>
      <name val="Calibri"/>
      <family val="2"/>
      <scheme val="minor"/>
    </font>
    <font>
      <vertAlign val="superscript"/>
      <sz val="10"/>
      <color theme="1"/>
      <name val="Calibri"/>
      <family val="2"/>
      <scheme val="minor"/>
    </font>
    <font>
      <i/>
      <sz val="10"/>
      <color rgb="FF000000"/>
      <name val="Calibri"/>
      <family val="2"/>
      <scheme val="minor"/>
    </font>
    <font>
      <sz val="10"/>
      <name val="Calibri"/>
      <family val="2"/>
      <scheme val="minor"/>
    </font>
    <font>
      <b/>
      <sz val="14"/>
      <color theme="1"/>
      <name val="Calibri"/>
      <family val="2"/>
      <scheme val="minor"/>
    </font>
    <font>
      <b/>
      <sz val="11"/>
      <color rgb="FFFFFFFF"/>
      <name val="Calibri"/>
      <family val="2"/>
      <scheme val="minor"/>
    </font>
    <font>
      <b/>
      <sz val="10"/>
      <color rgb="FFFFFFFF"/>
      <name val="Calibri"/>
      <family val="2"/>
      <scheme val="minor"/>
    </font>
    <font>
      <b/>
      <sz val="10"/>
      <color rgb="FF000000"/>
      <name val="Calibri"/>
      <family val="2"/>
      <scheme val="minor"/>
    </font>
    <font>
      <vertAlign val="superscript"/>
      <sz val="10"/>
      <name val="Calibri"/>
      <family val="2"/>
      <scheme val="minor"/>
    </font>
    <font>
      <sz val="11"/>
      <color rgb="FF000000"/>
      <name val="Calibri"/>
      <family val="2"/>
      <scheme val="minor"/>
    </font>
    <font>
      <b/>
      <sz val="11"/>
      <color rgb="FF000000"/>
      <name val="Wingdings"/>
      <charset val="2"/>
    </font>
  </fonts>
  <fills count="6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theme="4"/>
      </patternFill>
    </fill>
    <fill>
      <patternFill patternType="solid">
        <fgColor theme="4" tint="0.79998168889431442"/>
        <bgColor theme="4" tint="0.7999816888943144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CE2EC"/>
        <bgColor indexed="64"/>
      </patternFill>
    </fill>
    <fill>
      <patternFill patternType="solid">
        <fgColor rgb="FF4F81BD"/>
        <bgColor indexed="64"/>
      </patternFill>
    </fill>
    <fill>
      <patternFill patternType="solid">
        <fgColor rgb="FFFFFFFF"/>
        <bgColor indexed="64"/>
      </patternFill>
    </fill>
    <fill>
      <patternFill patternType="solid">
        <fgColor theme="4" tint="0.79998168889431442"/>
        <bgColor indexed="64"/>
      </patternFill>
    </fill>
  </fills>
  <borders count="8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medium">
        <color indexed="64"/>
      </top>
      <bottom style="thin">
        <color auto="1"/>
      </bottom>
      <diagonal/>
    </border>
    <border>
      <left style="thin">
        <color indexed="64"/>
      </left>
      <right style="thin">
        <color indexed="64"/>
      </right>
      <top style="thin">
        <color auto="1"/>
      </top>
      <bottom style="medium">
        <color indexed="64"/>
      </bottom>
      <diagonal/>
    </border>
    <border>
      <left style="thin">
        <color auto="1"/>
      </left>
      <right style="thin">
        <color auto="1"/>
      </right>
      <top/>
      <bottom style="thin">
        <color auto="1"/>
      </bottom>
      <diagonal/>
    </border>
    <border>
      <left/>
      <right/>
      <top/>
      <bottom style="thin">
        <color indexed="64"/>
      </bottom>
      <diagonal/>
    </border>
    <border>
      <left style="medium">
        <color rgb="FF4F81BD"/>
      </left>
      <right style="medium">
        <color rgb="FF4F81BD"/>
      </right>
      <top style="thin">
        <color rgb="FFA6B6CB"/>
      </top>
      <bottom style="thin">
        <color rgb="FFA6B6CB"/>
      </bottom>
      <diagonal/>
    </border>
    <border>
      <left style="medium">
        <color rgb="FF4F81BD"/>
      </left>
      <right style="medium">
        <color rgb="FF4F81BD"/>
      </right>
      <top/>
      <bottom style="thin">
        <color rgb="FFA6B6CB"/>
      </bottom>
      <diagonal/>
    </border>
    <border>
      <left style="medium">
        <color rgb="FF4F81BD"/>
      </left>
      <right/>
      <top/>
      <bottom/>
      <diagonal/>
    </border>
    <border>
      <left/>
      <right/>
      <top style="thin">
        <color indexed="64"/>
      </top>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theme="4" tint="0.39997558519241921"/>
      </top>
      <bottom/>
      <diagonal/>
    </border>
    <border>
      <left style="thin">
        <color indexed="64"/>
      </left>
      <right style="medium">
        <color indexed="64"/>
      </right>
      <top style="thin">
        <color indexed="64"/>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indexed="64"/>
      </right>
      <top style="thin">
        <color indexed="64"/>
      </top>
      <bottom/>
      <diagonal/>
    </border>
    <border>
      <left style="medium">
        <color indexed="64"/>
      </left>
      <right/>
      <top/>
      <bottom/>
      <diagonal/>
    </border>
    <border>
      <left style="medium">
        <color indexed="64"/>
      </left>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auto="1"/>
      </right>
      <top style="thin">
        <color indexed="64"/>
      </top>
      <bottom/>
      <diagonal/>
    </border>
    <border>
      <left/>
      <right/>
      <top style="thin">
        <color indexed="64"/>
      </top>
      <bottom/>
      <diagonal/>
    </border>
    <border>
      <left/>
      <right/>
      <top style="medium">
        <color indexed="64"/>
      </top>
      <bottom/>
      <diagonal/>
    </border>
    <border>
      <left style="thin">
        <color auto="1"/>
      </left>
      <right/>
      <top style="thin">
        <color auto="1"/>
      </top>
      <bottom style="thin">
        <color auto="1"/>
      </bottom>
      <diagonal/>
    </border>
    <border>
      <left style="thin">
        <color auto="1"/>
      </left>
      <right/>
      <top style="thin">
        <color indexed="64"/>
      </top>
      <bottom/>
      <diagonal/>
    </border>
    <border>
      <left/>
      <right style="thin">
        <color auto="1"/>
      </right>
      <top style="thin">
        <color indexed="64"/>
      </top>
      <bottom/>
      <diagonal/>
    </border>
    <border>
      <left style="thin">
        <color auto="1"/>
      </left>
      <right/>
      <top/>
      <bottom/>
      <diagonal/>
    </border>
    <border>
      <left style="thin">
        <color auto="1"/>
      </left>
      <right/>
      <top/>
      <bottom style="thin">
        <color indexed="64"/>
      </bottom>
      <diagonal/>
    </border>
    <border>
      <left/>
      <right style="thin">
        <color auto="1"/>
      </right>
      <top/>
      <bottom style="thin">
        <color indexed="64"/>
      </bottom>
      <diagonal/>
    </border>
    <border>
      <left style="thin">
        <color auto="1"/>
      </left>
      <right style="thin">
        <color auto="1"/>
      </right>
      <top style="thin">
        <color auto="1"/>
      </top>
      <bottom/>
      <diagonal/>
    </border>
    <border>
      <left style="thin">
        <color indexed="64"/>
      </left>
      <right style="medium">
        <color indexed="64"/>
      </right>
      <top style="thin">
        <color indexed="64"/>
      </top>
      <bottom/>
      <diagonal/>
    </border>
    <border>
      <left style="medium">
        <color indexed="64"/>
      </left>
      <right style="thin">
        <color auto="1"/>
      </right>
      <top style="thin">
        <color indexed="64"/>
      </top>
      <bottom/>
      <diagonal/>
    </border>
    <border>
      <left style="medium">
        <color indexed="64"/>
      </left>
      <right style="medium">
        <color rgb="FF4F81BD"/>
      </right>
      <top style="thin">
        <color rgb="FFA6B6CB"/>
      </top>
      <bottom style="thin">
        <color rgb="FFA6B6CB"/>
      </bottom>
      <diagonal/>
    </border>
    <border>
      <left style="medium">
        <color rgb="FF4F81BD"/>
      </left>
      <right style="medium">
        <color indexed="64"/>
      </right>
      <top style="thin">
        <color rgb="FFA6B6CB"/>
      </top>
      <bottom style="thin">
        <color rgb="FFA6B6CB"/>
      </bottom>
      <diagonal/>
    </border>
    <border>
      <left style="medium">
        <color indexed="64"/>
      </left>
      <right style="medium">
        <color rgb="FF4F81BD"/>
      </right>
      <top style="thin">
        <color rgb="FFA6B6CB"/>
      </top>
      <bottom style="medium">
        <color indexed="64"/>
      </bottom>
      <diagonal/>
    </border>
    <border>
      <left style="medium">
        <color rgb="FF4F81BD"/>
      </left>
      <right style="medium">
        <color rgb="FF4F81BD"/>
      </right>
      <top style="thin">
        <color rgb="FFA6B6CB"/>
      </top>
      <bottom style="medium">
        <color indexed="64"/>
      </bottom>
      <diagonal/>
    </border>
    <border>
      <left style="medium">
        <color rgb="FF4F81BD"/>
      </left>
      <right style="medium">
        <color indexed="64"/>
      </right>
      <top style="thin">
        <color rgb="FFA6B6CB"/>
      </top>
      <bottom style="medium">
        <color indexed="64"/>
      </bottom>
      <diagonal/>
    </border>
    <border>
      <left style="medium">
        <color indexed="64"/>
      </left>
      <right/>
      <top style="medium">
        <color indexed="64"/>
      </top>
      <bottom style="thin">
        <color auto="1"/>
      </bottom>
      <diagonal/>
    </border>
    <border>
      <left style="medium">
        <color indexed="64"/>
      </left>
      <right/>
      <top style="thin">
        <color rgb="FFA6B6CB"/>
      </top>
      <bottom style="thin">
        <color rgb="FFA6B6CB"/>
      </bottom>
      <diagonal/>
    </border>
    <border>
      <left style="medium">
        <color indexed="64"/>
      </left>
      <right/>
      <top style="thin">
        <color rgb="FFA6B6CB"/>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medium">
        <color indexed="64"/>
      </right>
      <top/>
      <bottom style="medium">
        <color rgb="FF4F81BD"/>
      </bottom>
      <diagonal/>
    </border>
    <border>
      <left style="medium">
        <color indexed="64"/>
      </left>
      <right/>
      <top style="medium">
        <color rgb="FF4F81BD"/>
      </top>
      <bottom style="thin">
        <color rgb="FFA6B6CB"/>
      </bottom>
      <diagonal/>
    </border>
    <border>
      <left style="medium">
        <color indexed="64"/>
      </left>
      <right style="medium">
        <color rgb="FF4F81BD"/>
      </right>
      <top/>
      <bottom style="thin">
        <color rgb="FFA6B6CB"/>
      </bottom>
      <diagonal/>
    </border>
    <border>
      <left style="medium">
        <color rgb="FF4F81BD"/>
      </left>
      <right style="medium">
        <color indexed="64"/>
      </right>
      <top/>
      <bottom style="thin">
        <color rgb="FFA6B6CB"/>
      </bottom>
      <diagonal/>
    </border>
    <border>
      <left style="thin">
        <color auto="1"/>
      </left>
      <right style="thin">
        <color indexed="64"/>
      </right>
      <top style="thin">
        <color indexed="64"/>
      </top>
      <bottom/>
      <diagonal/>
    </border>
    <border>
      <left style="thin">
        <color auto="1"/>
      </left>
      <right style="thin">
        <color indexed="64"/>
      </right>
      <top/>
      <bottom/>
      <diagonal/>
    </border>
    <border>
      <left style="thin">
        <color auto="1"/>
      </left>
      <right style="thin">
        <color indexed="64"/>
      </right>
      <top style="thin">
        <color auto="1"/>
      </top>
      <bottom style="medium">
        <color indexed="64"/>
      </bottom>
      <diagonal/>
    </border>
    <border>
      <left style="thin">
        <color auto="1"/>
      </left>
      <right/>
      <top style="medium">
        <color indexed="64"/>
      </top>
      <bottom style="thin">
        <color auto="1"/>
      </bottom>
      <diagonal/>
    </border>
    <border>
      <left/>
      <right/>
      <top style="thin">
        <color auto="1"/>
      </top>
      <bottom style="thin">
        <color auto="1"/>
      </bottom>
      <diagonal/>
    </border>
    <border>
      <left style="thin">
        <color auto="1"/>
      </left>
      <right/>
      <top style="thin">
        <color auto="1"/>
      </top>
      <bottom style="medium">
        <color indexed="64"/>
      </bottom>
      <diagonal/>
    </border>
    <border>
      <left style="thin">
        <color auto="1"/>
      </left>
      <right style="thin">
        <color auto="1"/>
      </right>
      <top style="thin">
        <color auto="1"/>
      </top>
      <bottom style="thin">
        <color theme="4" tint="0.39997558519241921"/>
      </bottom>
      <diagonal/>
    </border>
    <border>
      <left/>
      <right/>
      <top style="thin">
        <color auto="1"/>
      </top>
      <bottom style="medium">
        <color indexed="64"/>
      </bottom>
      <diagonal/>
    </border>
    <border>
      <left style="medium">
        <color indexed="64"/>
      </left>
      <right style="thin">
        <color indexed="64"/>
      </right>
      <top style="thin">
        <color auto="1"/>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top/>
      <bottom style="medium">
        <color indexed="64"/>
      </bottom>
      <diagonal/>
    </border>
    <border>
      <left style="thin">
        <color auto="1"/>
      </left>
      <right style="medium">
        <color indexed="64"/>
      </right>
      <top/>
      <bottom style="medium">
        <color indexed="64"/>
      </bottom>
      <diagonal/>
    </border>
  </borders>
  <cellStyleXfs count="219">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10" borderId="0" applyNumberFormat="0" applyBorder="0" applyAlignment="0" applyProtection="0"/>
    <xf numFmtId="0" fontId="20" fillId="35" borderId="0" applyNumberFormat="0" applyBorder="0" applyAlignment="0" applyProtection="0"/>
    <xf numFmtId="0" fontId="1" fillId="14" borderId="0" applyNumberFormat="0" applyBorder="0" applyAlignment="0" applyProtection="0"/>
    <xf numFmtId="0" fontId="20" fillId="36" borderId="0" applyNumberFormat="0" applyBorder="0" applyAlignment="0" applyProtection="0"/>
    <xf numFmtId="0" fontId="1" fillId="18" borderId="0" applyNumberFormat="0" applyBorder="0" applyAlignment="0" applyProtection="0"/>
    <xf numFmtId="0" fontId="20" fillId="37" borderId="0" applyNumberFormat="0" applyBorder="0" applyAlignment="0" applyProtection="0"/>
    <xf numFmtId="0" fontId="1" fillId="22" borderId="0" applyNumberFormat="0" applyBorder="0" applyAlignment="0" applyProtection="0"/>
    <xf numFmtId="0" fontId="20" fillId="38" borderId="0" applyNumberFormat="0" applyBorder="0" applyAlignment="0" applyProtection="0"/>
    <xf numFmtId="0" fontId="1" fillId="26" borderId="0" applyNumberFormat="0" applyBorder="0" applyAlignment="0" applyProtection="0"/>
    <xf numFmtId="0" fontId="20" fillId="39" borderId="0" applyNumberFormat="0" applyBorder="0" applyAlignment="0" applyProtection="0"/>
    <xf numFmtId="0" fontId="1" fillId="30" borderId="0" applyNumberFormat="0" applyBorder="0" applyAlignment="0" applyProtection="0"/>
    <xf numFmtId="0" fontId="20" fillId="40" borderId="0" applyNumberFormat="0" applyBorder="0" applyAlignment="0" applyProtection="0"/>
    <xf numFmtId="0" fontId="1" fillId="11" borderId="0" applyNumberFormat="0" applyBorder="0" applyAlignment="0" applyProtection="0"/>
    <xf numFmtId="0" fontId="20" fillId="41" borderId="0" applyNumberFormat="0" applyBorder="0" applyAlignment="0" applyProtection="0"/>
    <xf numFmtId="0" fontId="1" fillId="15" borderId="0" applyNumberFormat="0" applyBorder="0" applyAlignment="0" applyProtection="0"/>
    <xf numFmtId="0" fontId="20" fillId="42" borderId="0" applyNumberFormat="0" applyBorder="0" applyAlignment="0" applyProtection="0"/>
    <xf numFmtId="0" fontId="1" fillId="19" borderId="0" applyNumberFormat="0" applyBorder="0" applyAlignment="0" applyProtection="0"/>
    <xf numFmtId="0" fontId="20" fillId="43" borderId="0" applyNumberFormat="0" applyBorder="0" applyAlignment="0" applyProtection="0"/>
    <xf numFmtId="0" fontId="1" fillId="23" borderId="0" applyNumberFormat="0" applyBorder="0" applyAlignment="0" applyProtection="0"/>
    <xf numFmtId="0" fontId="20" fillId="38" borderId="0" applyNumberFormat="0" applyBorder="0" applyAlignment="0" applyProtection="0"/>
    <xf numFmtId="0" fontId="1" fillId="27" borderId="0" applyNumberFormat="0" applyBorder="0" applyAlignment="0" applyProtection="0"/>
    <xf numFmtId="0" fontId="20" fillId="41" borderId="0" applyNumberFormat="0" applyBorder="0" applyAlignment="0" applyProtection="0"/>
    <xf numFmtId="0" fontId="1" fillId="31" borderId="0" applyNumberFormat="0" applyBorder="0" applyAlignment="0" applyProtection="0"/>
    <xf numFmtId="0" fontId="20" fillId="44" borderId="0" applyNumberFormat="0" applyBorder="0" applyAlignment="0" applyProtection="0"/>
    <xf numFmtId="0" fontId="17" fillId="12" borderId="0" applyNumberFormat="0" applyBorder="0" applyAlignment="0" applyProtection="0"/>
    <xf numFmtId="0" fontId="21" fillId="45" borderId="0" applyNumberFormat="0" applyBorder="0" applyAlignment="0" applyProtection="0"/>
    <xf numFmtId="0" fontId="17" fillId="16" borderId="0" applyNumberFormat="0" applyBorder="0" applyAlignment="0" applyProtection="0"/>
    <xf numFmtId="0" fontId="21" fillId="42" borderId="0" applyNumberFormat="0" applyBorder="0" applyAlignment="0" applyProtection="0"/>
    <xf numFmtId="0" fontId="17" fillId="20" borderId="0" applyNumberFormat="0" applyBorder="0" applyAlignment="0" applyProtection="0"/>
    <xf numFmtId="0" fontId="21" fillId="43" borderId="0" applyNumberFormat="0" applyBorder="0" applyAlignment="0" applyProtection="0"/>
    <xf numFmtId="0" fontId="17" fillId="24" borderId="0" applyNumberFormat="0" applyBorder="0" applyAlignment="0" applyProtection="0"/>
    <xf numFmtId="0" fontId="21" fillId="46" borderId="0" applyNumberFormat="0" applyBorder="0" applyAlignment="0" applyProtection="0"/>
    <xf numFmtId="0" fontId="17" fillId="28" borderId="0" applyNumberFormat="0" applyBorder="0" applyAlignment="0" applyProtection="0"/>
    <xf numFmtId="0" fontId="21" fillId="47" borderId="0" applyNumberFormat="0" applyBorder="0" applyAlignment="0" applyProtection="0"/>
    <xf numFmtId="0" fontId="17" fillId="32" borderId="0" applyNumberFormat="0" applyBorder="0" applyAlignment="0" applyProtection="0"/>
    <xf numFmtId="0" fontId="21" fillId="48" borderId="0" applyNumberFormat="0" applyBorder="0" applyAlignment="0" applyProtection="0"/>
    <xf numFmtId="0" fontId="17" fillId="9" borderId="0" applyNumberFormat="0" applyBorder="0" applyAlignment="0" applyProtection="0"/>
    <xf numFmtId="0" fontId="21" fillId="49" borderId="0" applyNumberFormat="0" applyBorder="0" applyAlignment="0" applyProtection="0"/>
    <xf numFmtId="0" fontId="17" fillId="13" borderId="0" applyNumberFormat="0" applyBorder="0" applyAlignment="0" applyProtection="0"/>
    <xf numFmtId="0" fontId="21" fillId="50" borderId="0" applyNumberFormat="0" applyBorder="0" applyAlignment="0" applyProtection="0"/>
    <xf numFmtId="0" fontId="17" fillId="17" borderId="0" applyNumberFormat="0" applyBorder="0" applyAlignment="0" applyProtection="0"/>
    <xf numFmtId="0" fontId="21" fillId="51" borderId="0" applyNumberFormat="0" applyBorder="0" applyAlignment="0" applyProtection="0"/>
    <xf numFmtId="0" fontId="17" fillId="21" borderId="0" applyNumberFormat="0" applyBorder="0" applyAlignment="0" applyProtection="0"/>
    <xf numFmtId="0" fontId="21" fillId="46" borderId="0" applyNumberFormat="0" applyBorder="0" applyAlignment="0" applyProtection="0"/>
    <xf numFmtId="0" fontId="17" fillId="25" borderId="0" applyNumberFormat="0" applyBorder="0" applyAlignment="0" applyProtection="0"/>
    <xf numFmtId="0" fontId="21" fillId="47" borderId="0" applyNumberFormat="0" applyBorder="0" applyAlignment="0" applyProtection="0"/>
    <xf numFmtId="0" fontId="17" fillId="29" borderId="0" applyNumberFormat="0" applyBorder="0" applyAlignment="0" applyProtection="0"/>
    <xf numFmtId="0" fontId="21" fillId="52" borderId="0" applyNumberFormat="0" applyBorder="0" applyAlignment="0" applyProtection="0"/>
    <xf numFmtId="0" fontId="7" fillId="3" borderId="0" applyNumberFormat="0" applyBorder="0" applyAlignment="0" applyProtection="0"/>
    <xf numFmtId="0" fontId="22" fillId="36" borderId="0" applyNumberFormat="0" applyBorder="0" applyAlignment="0" applyProtection="0"/>
    <xf numFmtId="0" fontId="11" fillId="6" borderId="4" applyNumberFormat="0" applyAlignment="0" applyProtection="0"/>
    <xf numFmtId="0" fontId="23" fillId="53" borderId="10" applyNumberFormat="0" applyAlignment="0" applyProtection="0"/>
    <xf numFmtId="0" fontId="23" fillId="53" borderId="10" applyNumberFormat="0" applyAlignment="0" applyProtection="0"/>
    <xf numFmtId="0" fontId="13" fillId="7" borderId="7" applyNumberFormat="0" applyAlignment="0" applyProtection="0"/>
    <xf numFmtId="0" fontId="24" fillId="54" borderId="11" applyNumberFormat="0" applyAlignment="0" applyProtection="0"/>
    <xf numFmtId="43" fontId="25" fillId="0" borderId="0" applyFont="0" applyFill="0" applyBorder="0" applyAlignment="0" applyProtection="0"/>
    <xf numFmtId="43" fontId="26"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alignment vertical="center"/>
    </xf>
    <xf numFmtId="43" fontId="26" fillId="0" borderId="0" applyFont="0" applyFill="0" applyBorder="0" applyAlignment="0" applyProtection="0">
      <alignment vertical="center"/>
    </xf>
    <xf numFmtId="43" fontId="26" fillId="0" borderId="0" applyFont="0" applyFill="0" applyBorder="0" applyAlignment="0" applyProtection="0"/>
    <xf numFmtId="43" fontId="26" fillId="0" borderId="0" applyFont="0" applyFill="0" applyBorder="0" applyAlignment="0" applyProtection="0"/>
    <xf numFmtId="43" fontId="25" fillId="0" borderId="0" applyFont="0" applyFill="0" applyBorder="0" applyAlignment="0" applyProtection="0"/>
    <xf numFmtId="41" fontId="26" fillId="0" borderId="0" applyFont="0" applyFill="0" applyBorder="0" applyAlignment="0" applyProtection="0">
      <alignment vertical="center"/>
    </xf>
    <xf numFmtId="44" fontId="26" fillId="0" borderId="0" applyFont="0" applyFill="0" applyBorder="0" applyAlignment="0" applyProtection="0">
      <alignment vertical="center"/>
    </xf>
    <xf numFmtId="44" fontId="26" fillId="0" borderId="0" applyFont="0" applyFill="0" applyBorder="0" applyAlignment="0" applyProtection="0">
      <alignment vertical="center"/>
    </xf>
    <xf numFmtId="42" fontId="26" fillId="0" borderId="0" applyFont="0" applyFill="0" applyBorder="0" applyAlignment="0" applyProtection="0">
      <alignment vertical="center"/>
    </xf>
    <xf numFmtId="0" fontId="15" fillId="0" borderId="0" applyNumberFormat="0" applyFill="0" applyBorder="0" applyAlignment="0" applyProtection="0"/>
    <xf numFmtId="0" fontId="27" fillId="0" borderId="0" applyNumberFormat="0" applyFill="0" applyBorder="0" applyAlignment="0" applyProtection="0"/>
    <xf numFmtId="0" fontId="6" fillId="2" borderId="0" applyNumberFormat="0" applyBorder="0" applyAlignment="0" applyProtection="0"/>
    <xf numFmtId="0" fontId="28" fillId="37" borderId="0" applyNumberFormat="0" applyBorder="0" applyAlignment="0" applyProtection="0"/>
    <xf numFmtId="0" fontId="3" fillId="0" borderId="1" applyNumberFormat="0" applyFill="0" applyAlignment="0" applyProtection="0"/>
    <xf numFmtId="0" fontId="29" fillId="0" borderId="12" applyNumberFormat="0" applyFill="0" applyAlignment="0" applyProtection="0"/>
    <xf numFmtId="0" fontId="4" fillId="0" borderId="2" applyNumberFormat="0" applyFill="0" applyAlignment="0" applyProtection="0"/>
    <xf numFmtId="0" fontId="30" fillId="0" borderId="13" applyNumberFormat="0" applyFill="0" applyAlignment="0" applyProtection="0"/>
    <xf numFmtId="0" fontId="5" fillId="0" borderId="3" applyNumberFormat="0" applyFill="0" applyAlignment="0" applyProtection="0"/>
    <xf numFmtId="0" fontId="31" fillId="0" borderId="14" applyNumberFormat="0" applyFill="0" applyAlignment="0" applyProtection="0"/>
    <xf numFmtId="0" fontId="5"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4" fillId="0" borderId="0" applyNumberFormat="0" applyFill="0" applyBorder="0" applyAlignment="0" applyProtection="0">
      <alignment vertical="center"/>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9" fillId="5" borderId="4" applyNumberFormat="0" applyAlignment="0" applyProtection="0"/>
    <xf numFmtId="0" fontId="35" fillId="40" borderId="10" applyNumberFormat="0" applyAlignment="0" applyProtection="0"/>
    <xf numFmtId="0" fontId="35" fillId="40" borderId="10" applyNumberFormat="0" applyAlignment="0" applyProtection="0"/>
    <xf numFmtId="0" fontId="12" fillId="0" borderId="6" applyNumberFormat="0" applyFill="0" applyAlignment="0" applyProtection="0"/>
    <xf numFmtId="0" fontId="36" fillId="0" borderId="15" applyNumberFormat="0" applyFill="0" applyAlignment="0" applyProtection="0"/>
    <xf numFmtId="0" fontId="8" fillId="4" borderId="0" applyNumberFormat="0" applyBorder="0" applyAlignment="0" applyProtection="0"/>
    <xf numFmtId="0" fontId="37" fillId="55" borderId="0" applyNumberFormat="0" applyBorder="0" applyAlignment="0" applyProtection="0"/>
    <xf numFmtId="0" fontId="1" fillId="0" borderId="0"/>
    <xf numFmtId="0" fontId="25" fillId="0" borderId="0"/>
    <xf numFmtId="0" fontId="26" fillId="0" borderId="0"/>
    <xf numFmtId="0" fontId="25" fillId="0" borderId="0"/>
    <xf numFmtId="0" fontId="19" fillId="0" borderId="0"/>
    <xf numFmtId="0" fontId="25" fillId="0" borderId="0"/>
    <xf numFmtId="0" fontId="25" fillId="0" borderId="0"/>
    <xf numFmtId="0" fontId="38" fillId="0" borderId="0"/>
    <xf numFmtId="0" fontId="1" fillId="0" borderId="0"/>
    <xf numFmtId="0" fontId="25" fillId="0" borderId="0"/>
    <xf numFmtId="0" fontId="1" fillId="0" borderId="0"/>
    <xf numFmtId="0" fontId="25" fillId="0" borderId="0"/>
    <xf numFmtId="0" fontId="1" fillId="0" borderId="0"/>
    <xf numFmtId="0" fontId="19" fillId="0" borderId="0"/>
    <xf numFmtId="0" fontId="39" fillId="0" borderId="0"/>
    <xf numFmtId="0" fontId="40" fillId="0" borderId="0"/>
    <xf numFmtId="0" fontId="40" fillId="0" borderId="0"/>
    <xf numFmtId="0" fontId="26" fillId="0" borderId="0"/>
    <xf numFmtId="0" fontId="25" fillId="0" borderId="0"/>
    <xf numFmtId="0" fontId="25" fillId="0" borderId="0"/>
    <xf numFmtId="0" fontId="39" fillId="0" borderId="0"/>
    <xf numFmtId="0" fontId="26" fillId="0" borderId="0"/>
    <xf numFmtId="0" fontId="1" fillId="0" borderId="0"/>
    <xf numFmtId="0" fontId="25" fillId="0" borderId="0"/>
    <xf numFmtId="0" fontId="25" fillId="0" borderId="0"/>
    <xf numFmtId="0" fontId="25" fillId="0" borderId="0"/>
    <xf numFmtId="0" fontId="25" fillId="0" borderId="0"/>
    <xf numFmtId="0" fontId="1" fillId="0" borderId="0"/>
    <xf numFmtId="0" fontId="26" fillId="0" borderId="0"/>
    <xf numFmtId="0" fontId="25" fillId="0" borderId="0"/>
    <xf numFmtId="0" fontId="1" fillId="0" borderId="0"/>
    <xf numFmtId="0" fontId="25" fillId="0" borderId="0"/>
    <xf numFmtId="0" fontId="26" fillId="0" borderId="0"/>
    <xf numFmtId="0" fontId="25" fillId="0" borderId="0"/>
    <xf numFmtId="0" fontId="25" fillId="0" borderId="0"/>
    <xf numFmtId="0" fontId="25" fillId="0" borderId="0"/>
    <xf numFmtId="0" fontId="26" fillId="0" borderId="0">
      <alignment vertical="center"/>
    </xf>
    <xf numFmtId="0" fontId="1" fillId="8" borderId="8" applyNumberFormat="0" applyFont="0" applyAlignment="0" applyProtection="0"/>
    <xf numFmtId="0" fontId="20" fillId="56" borderId="16" applyNumberFormat="0" applyFont="0" applyAlignment="0" applyProtection="0"/>
    <xf numFmtId="0" fontId="20" fillId="56" borderId="16" applyNumberFormat="0" applyFont="0" applyAlignment="0" applyProtection="0"/>
    <xf numFmtId="0" fontId="10" fillId="6" borderId="5" applyNumberFormat="0" applyAlignment="0" applyProtection="0"/>
    <xf numFmtId="0" fontId="41" fillId="53" borderId="17" applyNumberFormat="0" applyAlignment="0" applyProtection="0"/>
    <xf numFmtId="0" fontId="41" fillId="53" borderId="17" applyNumberFormat="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6"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5" fillId="0" borderId="0" applyFont="0" applyFill="0" applyBorder="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16" fillId="0" borderId="9"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14" fillId="0" borderId="0" applyNumberFormat="0" applyFill="0" applyBorder="0" applyAlignment="0" applyProtection="0"/>
    <xf numFmtId="0" fontId="44" fillId="0" borderId="0" applyNumberFormat="0" applyFill="0" applyBorder="0" applyAlignment="0" applyProtection="0"/>
    <xf numFmtId="0" fontId="26" fillId="0" borderId="0"/>
  </cellStyleXfs>
  <cellXfs count="238">
    <xf numFmtId="0" fontId="0" fillId="0" borderId="0" xfId="0"/>
    <xf numFmtId="0" fontId="16" fillId="0" borderId="0" xfId="0" applyFont="1" applyAlignment="1">
      <alignment horizontal="center" vertical="center" wrapText="1"/>
    </xf>
    <xf numFmtId="0" fontId="0" fillId="0" borderId="0" xfId="0" applyFill="1"/>
    <xf numFmtId="0" fontId="19" fillId="0" borderId="0" xfId="0" applyFont="1" applyFill="1" applyBorder="1"/>
    <xf numFmtId="0" fontId="19" fillId="0" borderId="0" xfId="0" applyFont="1" applyBorder="1"/>
    <xf numFmtId="0" fontId="0" fillId="0" borderId="0" xfId="0" applyBorder="1"/>
    <xf numFmtId="0" fontId="0" fillId="0" borderId="0" xfId="0" applyFont="1" applyFill="1"/>
    <xf numFmtId="0" fontId="13" fillId="33" borderId="19" xfId="0" applyFont="1" applyFill="1" applyBorder="1" applyAlignment="1">
      <alignment horizontal="center" vertical="center" wrapText="1"/>
    </xf>
    <xf numFmtId="0" fontId="0" fillId="0" borderId="0" xfId="0" applyFill="1" applyAlignment="1">
      <alignment horizontal="center" vertical="center" wrapText="1"/>
    </xf>
    <xf numFmtId="3" fontId="13" fillId="33" borderId="19" xfId="1" applyNumberFormat="1" applyFont="1" applyFill="1" applyBorder="1" applyAlignment="1">
      <alignment horizontal="center" vertical="center" wrapText="1"/>
    </xf>
    <xf numFmtId="0" fontId="54" fillId="0" borderId="0" xfId="0" applyFont="1" applyFill="1" applyAlignment="1">
      <alignment vertical="center"/>
    </xf>
    <xf numFmtId="0" fontId="13" fillId="33" borderId="19" xfId="0" applyFont="1" applyFill="1" applyBorder="1" applyAlignment="1">
      <alignment horizontal="left" vertical="center" wrapText="1"/>
    </xf>
    <xf numFmtId="9" fontId="13" fillId="33" borderId="19" xfId="0" applyNumberFormat="1" applyFont="1" applyFill="1" applyBorder="1" applyAlignment="1">
      <alignment horizontal="left" vertical="center" wrapText="1"/>
    </xf>
    <xf numFmtId="1" fontId="13" fillId="33" borderId="19" xfId="0" applyNumberFormat="1" applyFont="1" applyFill="1" applyBorder="1" applyAlignment="1">
      <alignment horizontal="center" vertical="center" wrapText="1"/>
    </xf>
    <xf numFmtId="164" fontId="47" fillId="59" borderId="25" xfId="0" applyNumberFormat="1" applyFont="1" applyFill="1" applyBorder="1" applyAlignment="1">
      <alignment horizontal="center" vertical="center" wrapText="1"/>
    </xf>
    <xf numFmtId="164" fontId="47" fillId="59" borderId="25" xfId="2" applyNumberFormat="1" applyFont="1" applyFill="1" applyBorder="1" applyAlignment="1">
      <alignment horizontal="center" vertical="center" wrapText="1"/>
    </xf>
    <xf numFmtId="0" fontId="54" fillId="0" borderId="0" xfId="0" applyFont="1" applyFill="1" applyAlignment="1">
      <alignment horizontal="left" vertical="center"/>
    </xf>
    <xf numFmtId="0" fontId="54" fillId="0" borderId="0" xfId="0" applyFont="1" applyFill="1" applyBorder="1" applyAlignment="1">
      <alignment horizontal="left" vertical="center"/>
    </xf>
    <xf numFmtId="164" fontId="57" fillId="59" borderId="26" xfId="0" applyNumberFormat="1" applyFont="1" applyFill="1" applyBorder="1" applyAlignment="1">
      <alignment horizontal="center" vertical="center" wrapText="1"/>
    </xf>
    <xf numFmtId="164" fontId="57" fillId="59" borderId="26" xfId="2" applyNumberFormat="1" applyFont="1" applyFill="1" applyBorder="1" applyAlignment="1">
      <alignment horizontal="center" vertical="center" wrapText="1"/>
    </xf>
    <xf numFmtId="164" fontId="0" fillId="0" borderId="0" xfId="2" applyNumberFormat="1" applyFont="1"/>
    <xf numFmtId="0" fontId="0" fillId="34" borderId="19" xfId="0" applyFont="1" applyFill="1" applyBorder="1" applyAlignment="1">
      <alignment horizontal="left" vertical="center"/>
    </xf>
    <xf numFmtId="0" fontId="0" fillId="34" borderId="19" xfId="0" applyFont="1" applyFill="1" applyBorder="1" applyAlignment="1">
      <alignment horizontal="center" vertical="center"/>
    </xf>
    <xf numFmtId="3" fontId="0" fillId="34" borderId="19" xfId="0" applyNumberFormat="1" applyFont="1" applyFill="1" applyBorder="1" applyAlignment="1">
      <alignment horizontal="center" vertical="center"/>
    </xf>
    <xf numFmtId="9" fontId="0" fillId="34" borderId="19" xfId="2" applyFont="1" applyFill="1" applyBorder="1" applyAlignment="1">
      <alignment horizontal="center" vertical="center"/>
    </xf>
    <xf numFmtId="0" fontId="0" fillId="0" borderId="19" xfId="0" applyFont="1" applyFill="1" applyBorder="1" applyAlignment="1">
      <alignment horizontal="left" vertical="center"/>
    </xf>
    <xf numFmtId="0" fontId="0" fillId="0" borderId="20" xfId="0" applyFont="1" applyFill="1" applyBorder="1" applyAlignment="1">
      <alignment horizontal="left" vertical="center"/>
    </xf>
    <xf numFmtId="0" fontId="0" fillId="0" borderId="19" xfId="0" applyFont="1" applyFill="1" applyBorder="1" applyAlignment="1">
      <alignment horizontal="center" vertical="center"/>
    </xf>
    <xf numFmtId="3" fontId="0" fillId="0" borderId="19" xfId="0" applyNumberFormat="1" applyFont="1" applyFill="1" applyBorder="1" applyAlignment="1">
      <alignment horizontal="center" vertical="center"/>
    </xf>
    <xf numFmtId="9" fontId="0" fillId="0" borderId="19" xfId="2" applyFont="1" applyFill="1" applyBorder="1" applyAlignment="1">
      <alignment horizontal="center" vertical="center"/>
    </xf>
    <xf numFmtId="3" fontId="0" fillId="0" borderId="0" xfId="0" applyNumberFormat="1"/>
    <xf numFmtId="0" fontId="0" fillId="34" borderId="23" xfId="0" applyFont="1" applyFill="1" applyBorder="1" applyAlignment="1">
      <alignment horizontal="left" vertical="center"/>
    </xf>
    <xf numFmtId="0" fontId="0" fillId="34" borderId="23" xfId="0" applyFont="1" applyFill="1" applyBorder="1" applyAlignment="1">
      <alignment horizontal="center" vertical="center"/>
    </xf>
    <xf numFmtId="0" fontId="13" fillId="33" borderId="31"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3" borderId="29" xfId="0" applyFont="1" applyFill="1" applyBorder="1" applyAlignment="1">
      <alignment horizontal="center" vertical="center" wrapText="1"/>
    </xf>
    <xf numFmtId="0" fontId="0" fillId="34" borderId="32" xfId="0" applyFont="1" applyFill="1" applyBorder="1" applyAlignment="1">
      <alignment horizontal="left" vertical="center"/>
    </xf>
    <xf numFmtId="3" fontId="0" fillId="34" borderId="33" xfId="0" applyNumberFormat="1" applyFont="1" applyFill="1" applyBorder="1" applyAlignment="1">
      <alignment horizontal="center" vertical="center"/>
    </xf>
    <xf numFmtId="0" fontId="0" fillId="0" borderId="32" xfId="0" applyFont="1" applyFill="1" applyBorder="1" applyAlignment="1">
      <alignment horizontal="left" vertical="center"/>
    </xf>
    <xf numFmtId="3" fontId="46" fillId="0" borderId="33" xfId="0" applyNumberFormat="1" applyFont="1" applyFill="1" applyBorder="1" applyAlignment="1">
      <alignment horizontal="center" vertical="center"/>
    </xf>
    <xf numFmtId="0" fontId="0" fillId="34" borderId="34" xfId="0" applyFont="1" applyFill="1" applyBorder="1" applyAlignment="1">
      <alignment horizontal="left" vertical="center"/>
    </xf>
    <xf numFmtId="3" fontId="0" fillId="0" borderId="33" xfId="0" applyNumberFormat="1" applyFont="1" applyFill="1" applyBorder="1" applyAlignment="1">
      <alignment horizontal="center" vertical="center"/>
    </xf>
    <xf numFmtId="0" fontId="0" fillId="34" borderId="36"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40" xfId="0" applyFont="1" applyFill="1" applyBorder="1" applyAlignment="1">
      <alignment horizontal="left" vertical="center"/>
    </xf>
    <xf numFmtId="0" fontId="13" fillId="33" borderId="22" xfId="0" applyFont="1" applyFill="1" applyBorder="1" applyAlignment="1">
      <alignment horizontal="center" vertical="center" wrapText="1"/>
    </xf>
    <xf numFmtId="0" fontId="13" fillId="33" borderId="22" xfId="0" applyFont="1" applyFill="1" applyBorder="1" applyAlignment="1">
      <alignment horizontal="left" vertical="center" wrapText="1"/>
    </xf>
    <xf numFmtId="3" fontId="13" fillId="33" borderId="22" xfId="1" applyNumberFormat="1" applyFont="1" applyFill="1" applyBorder="1" applyAlignment="1">
      <alignment horizontal="center" vertical="center" wrapText="1"/>
    </xf>
    <xf numFmtId="3" fontId="13" fillId="33" borderId="30" xfId="1" applyNumberFormat="1" applyFont="1" applyFill="1" applyBorder="1" applyAlignment="1">
      <alignment horizontal="center" vertical="center" wrapText="1"/>
    </xf>
    <xf numFmtId="9" fontId="13" fillId="33" borderId="22" xfId="2" applyFont="1" applyFill="1" applyBorder="1" applyAlignment="1">
      <alignment horizontal="center" vertical="center" wrapText="1"/>
    </xf>
    <xf numFmtId="9" fontId="13" fillId="33" borderId="21" xfId="0" applyNumberFormat="1" applyFont="1" applyFill="1" applyBorder="1" applyAlignment="1">
      <alignment horizontal="center" vertical="center" wrapText="1"/>
    </xf>
    <xf numFmtId="9" fontId="13" fillId="33" borderId="29" xfId="0" applyNumberFormat="1" applyFont="1" applyFill="1" applyBorder="1" applyAlignment="1">
      <alignment horizontal="center" vertical="center" wrapText="1"/>
    </xf>
    <xf numFmtId="9" fontId="0" fillId="34" borderId="37" xfId="2" applyFont="1" applyFill="1" applyBorder="1" applyAlignment="1">
      <alignment horizontal="center" vertical="center"/>
    </xf>
    <xf numFmtId="9" fontId="0" fillId="0" borderId="33" xfId="2" applyFont="1" applyFill="1" applyBorder="1" applyAlignment="1">
      <alignment horizontal="center" vertical="center"/>
    </xf>
    <xf numFmtId="9" fontId="0" fillId="34" borderId="33" xfId="2" applyFont="1" applyFill="1" applyBorder="1" applyAlignment="1">
      <alignment horizontal="center" vertical="center"/>
    </xf>
    <xf numFmtId="9" fontId="0" fillId="0" borderId="41" xfId="2" applyFont="1" applyFill="1" applyBorder="1" applyAlignment="1">
      <alignment horizontal="center" vertical="center"/>
    </xf>
    <xf numFmtId="0" fontId="0" fillId="34" borderId="41" xfId="0" applyFont="1" applyFill="1" applyBorder="1" applyAlignment="1">
      <alignment horizontal="left" vertical="center"/>
    </xf>
    <xf numFmtId="0" fontId="0" fillId="34" borderId="41" xfId="0" applyFont="1" applyFill="1" applyBorder="1" applyAlignment="1">
      <alignment horizontal="center" vertical="center"/>
    </xf>
    <xf numFmtId="3" fontId="0" fillId="34" borderId="41" xfId="0" applyNumberFormat="1" applyFont="1" applyFill="1" applyBorder="1" applyAlignment="1">
      <alignment horizontal="center" vertical="center"/>
    </xf>
    <xf numFmtId="9" fontId="0" fillId="34" borderId="41" xfId="2" applyFont="1" applyFill="1" applyBorder="1" applyAlignment="1">
      <alignment horizontal="center" vertical="center"/>
    </xf>
    <xf numFmtId="2" fontId="0" fillId="0" borderId="19" xfId="0" applyNumberFormat="1" applyFont="1" applyFill="1" applyBorder="1" applyAlignment="1">
      <alignment horizontal="center"/>
    </xf>
    <xf numFmtId="0" fontId="13" fillId="33" borderId="41" xfId="0" applyFont="1" applyFill="1" applyBorder="1" applyAlignment="1">
      <alignment horizontal="center" vertical="center" wrapText="1"/>
    </xf>
    <xf numFmtId="0" fontId="0" fillId="0" borderId="42" xfId="0" applyFont="1" applyFill="1" applyBorder="1" applyAlignment="1">
      <alignment horizontal="left" vertical="center"/>
    </xf>
    <xf numFmtId="0" fontId="0" fillId="0" borderId="41" xfId="0" applyFont="1" applyFill="1" applyBorder="1" applyAlignment="1">
      <alignment horizontal="left" vertical="center"/>
    </xf>
    <xf numFmtId="0" fontId="0" fillId="0" borderId="41" xfId="0" applyFont="1" applyFill="1" applyBorder="1" applyAlignment="1">
      <alignment horizontal="center" vertical="center"/>
    </xf>
    <xf numFmtId="3" fontId="0" fillId="0" borderId="41" xfId="0" applyNumberFormat="1" applyFont="1" applyFill="1" applyBorder="1" applyAlignment="1">
      <alignment horizontal="center" vertical="center"/>
    </xf>
    <xf numFmtId="2" fontId="0" fillId="0" borderId="41" xfId="0" applyNumberFormat="1" applyFont="1" applyFill="1" applyBorder="1" applyAlignment="1">
      <alignment horizontal="center" vertical="center" wrapText="1"/>
    </xf>
    <xf numFmtId="0" fontId="46" fillId="34" borderId="41" xfId="0" applyFont="1" applyFill="1" applyBorder="1" applyAlignment="1">
      <alignment horizontal="center" vertical="center"/>
    </xf>
    <xf numFmtId="0" fontId="46" fillId="0" borderId="41" xfId="0" applyFont="1" applyFill="1" applyBorder="1" applyAlignment="1">
      <alignment horizontal="center" vertical="center"/>
    </xf>
    <xf numFmtId="9" fontId="13" fillId="33" borderId="30" xfId="2" applyFont="1" applyFill="1" applyBorder="1" applyAlignment="1">
      <alignment horizontal="center" vertical="center" wrapText="1"/>
    </xf>
    <xf numFmtId="0" fontId="0" fillId="57" borderId="41" xfId="0" applyFont="1" applyFill="1" applyBorder="1" applyAlignment="1">
      <alignment horizontal="left" vertical="center"/>
    </xf>
    <xf numFmtId="2" fontId="46" fillId="0" borderId="41" xfId="0" applyNumberFormat="1" applyFont="1" applyFill="1" applyBorder="1" applyAlignment="1">
      <alignment horizontal="center" vertical="center"/>
    </xf>
    <xf numFmtId="9" fontId="46" fillId="0" borderId="41" xfId="2" applyFont="1" applyFill="1" applyBorder="1" applyAlignment="1">
      <alignment horizontal="center" vertical="center"/>
    </xf>
    <xf numFmtId="9" fontId="0" fillId="0" borderId="46" xfId="2" applyFont="1" applyFill="1" applyBorder="1" applyAlignment="1">
      <alignment horizontal="center" vertical="center"/>
    </xf>
    <xf numFmtId="9" fontId="0" fillId="34" borderId="46" xfId="2" applyFont="1" applyFill="1" applyBorder="1" applyAlignment="1">
      <alignment horizontal="center" vertical="center"/>
    </xf>
    <xf numFmtId="9" fontId="46" fillId="0" borderId="46" xfId="2" applyFont="1" applyFill="1" applyBorder="1" applyAlignment="1">
      <alignment horizontal="center" vertical="center"/>
    </xf>
    <xf numFmtId="0" fontId="0" fillId="34" borderId="36" xfId="0" applyFont="1" applyFill="1" applyBorder="1" applyAlignment="1">
      <alignment horizontal="left" vertical="center"/>
    </xf>
    <xf numFmtId="0" fontId="0" fillId="34" borderId="23" xfId="0" applyFont="1" applyFill="1" applyBorder="1" applyAlignment="1">
      <alignment horizontal="left" vertical="center"/>
    </xf>
    <xf numFmtId="3" fontId="0" fillId="0" borderId="19" xfId="0" applyNumberFormat="1" applyFont="1" applyFill="1" applyBorder="1" applyAlignment="1">
      <alignment horizontal="center"/>
    </xf>
    <xf numFmtId="0" fontId="13" fillId="33" borderId="51"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0" fillId="0" borderId="20" xfId="0" applyFont="1" applyFill="1" applyBorder="1" applyAlignment="1">
      <alignment horizontal="left"/>
    </xf>
    <xf numFmtId="0" fontId="0" fillId="0" borderId="41" xfId="0" applyFont="1" applyFill="1" applyBorder="1" applyAlignment="1">
      <alignment horizontal="left"/>
    </xf>
    <xf numFmtId="0" fontId="0" fillId="0" borderId="19" xfId="0" applyFont="1" applyFill="1" applyBorder="1" applyAlignment="1">
      <alignment horizontal="left"/>
    </xf>
    <xf numFmtId="0" fontId="0" fillId="0" borderId="19" xfId="0" applyFont="1" applyFill="1" applyBorder="1" applyAlignment="1">
      <alignment horizontal="center"/>
    </xf>
    <xf numFmtId="3" fontId="0" fillId="0" borderId="46" xfId="0" applyNumberFormat="1" applyFont="1" applyFill="1" applyBorder="1" applyAlignment="1">
      <alignment horizontal="center"/>
    </xf>
    <xf numFmtId="0" fontId="0" fillId="0" borderId="41" xfId="0" applyFont="1" applyFill="1" applyBorder="1" applyAlignment="1">
      <alignment horizontal="center"/>
    </xf>
    <xf numFmtId="3" fontId="0" fillId="0" borderId="41" xfId="0" applyNumberFormat="1" applyFont="1" applyFill="1" applyBorder="1" applyAlignment="1">
      <alignment horizontal="center"/>
    </xf>
    <xf numFmtId="0" fontId="0" fillId="0" borderId="48" xfId="0" applyFont="1" applyFill="1" applyBorder="1" applyAlignment="1">
      <alignment horizontal="left"/>
    </xf>
    <xf numFmtId="0" fontId="0" fillId="0" borderId="52" xfId="0" applyFont="1" applyFill="1" applyBorder="1" applyAlignment="1">
      <alignment horizontal="left"/>
    </xf>
    <xf numFmtId="0" fontId="0" fillId="0" borderId="52" xfId="0" applyFont="1" applyFill="1" applyBorder="1" applyAlignment="1">
      <alignment horizontal="center"/>
    </xf>
    <xf numFmtId="2" fontId="0" fillId="0" borderId="52" xfId="0" applyNumberFormat="1" applyFont="1" applyFill="1" applyBorder="1" applyAlignment="1">
      <alignment horizontal="center"/>
    </xf>
    <xf numFmtId="3" fontId="0" fillId="0" borderId="52" xfId="0" applyNumberFormat="1" applyFont="1" applyFill="1" applyBorder="1" applyAlignment="1">
      <alignment horizontal="center"/>
    </xf>
    <xf numFmtId="3" fontId="0" fillId="0" borderId="47" xfId="0" applyNumberFormat="1" applyFont="1" applyFill="1" applyBorder="1" applyAlignment="1">
      <alignment horizontal="center"/>
    </xf>
    <xf numFmtId="0" fontId="55" fillId="58" borderId="49" xfId="0" applyFont="1" applyFill="1" applyBorder="1" applyAlignment="1">
      <alignment horizontal="center" vertical="center" wrapText="1"/>
    </xf>
    <xf numFmtId="0" fontId="0" fillId="0" borderId="47" xfId="0" applyFont="1" applyFill="1" applyBorder="1"/>
    <xf numFmtId="0" fontId="0" fillId="0" borderId="47" xfId="0" applyFont="1" applyFill="1" applyBorder="1" applyAlignment="1">
      <alignment horizontal="center"/>
    </xf>
    <xf numFmtId="0" fontId="59" fillId="0" borderId="47" xfId="0" applyFont="1" applyFill="1" applyBorder="1" applyAlignment="1">
      <alignment horizontal="left" vertical="center" wrapText="1"/>
    </xf>
    <xf numFmtId="0" fontId="60" fillId="0" borderId="47" xfId="0" applyFont="1" applyFill="1" applyBorder="1" applyAlignment="1">
      <alignment horizontal="center" vertical="center" wrapText="1"/>
    </xf>
    <xf numFmtId="0" fontId="56" fillId="58" borderId="41" xfId="0" applyFont="1" applyFill="1" applyBorder="1" applyAlignment="1">
      <alignment horizontal="center" vertical="center" wrapText="1"/>
    </xf>
    <xf numFmtId="3" fontId="0" fillId="34" borderId="23" xfId="0" applyNumberFormat="1" applyFont="1" applyFill="1" applyBorder="1" applyAlignment="1">
      <alignment horizontal="center" vertical="center"/>
    </xf>
    <xf numFmtId="9" fontId="0" fillId="34" borderId="23" xfId="2" applyFont="1" applyFill="1" applyBorder="1" applyAlignment="1">
      <alignment horizontal="center" vertical="center"/>
    </xf>
    <xf numFmtId="0" fontId="47" fillId="59" borderId="0" xfId="0" applyFont="1" applyFill="1" applyBorder="1" applyAlignment="1">
      <alignment vertical="center" wrapText="1"/>
    </xf>
    <xf numFmtId="0" fontId="56" fillId="58" borderId="32" xfId="0" applyFont="1" applyFill="1" applyBorder="1" applyAlignment="1">
      <alignment horizontal="center" vertical="center" wrapText="1"/>
    </xf>
    <xf numFmtId="0" fontId="56" fillId="58" borderId="33" xfId="0" applyFont="1" applyFill="1" applyBorder="1" applyAlignment="1">
      <alignment horizontal="center" vertical="center" wrapText="1"/>
    </xf>
    <xf numFmtId="164" fontId="47" fillId="59" borderId="55" xfId="0" applyNumberFormat="1" applyFont="1" applyFill="1" applyBorder="1" applyAlignment="1">
      <alignment horizontal="center" vertical="center" wrapText="1"/>
    </xf>
    <xf numFmtId="164" fontId="47" fillId="59" borderId="57" xfId="0" applyNumberFormat="1" applyFont="1" applyFill="1" applyBorder="1" applyAlignment="1">
      <alignment horizontal="center" vertical="center" wrapText="1"/>
    </xf>
    <xf numFmtId="164" fontId="47" fillId="59" borderId="58" xfId="0" applyNumberFormat="1" applyFont="1" applyFill="1" applyBorder="1" applyAlignment="1">
      <alignment horizontal="center" vertical="center" wrapText="1"/>
    </xf>
    <xf numFmtId="0" fontId="47" fillId="59" borderId="61" xfId="0" applyFont="1" applyFill="1" applyBorder="1" applyAlignment="1">
      <alignment horizontal="left" vertical="center" wrapText="1"/>
    </xf>
    <xf numFmtId="0" fontId="47" fillId="59" borderId="62" xfId="0" applyFont="1" applyFill="1" applyBorder="1" applyAlignment="1">
      <alignment horizontal="left" vertical="center" wrapText="1"/>
    </xf>
    <xf numFmtId="0" fontId="57" fillId="59" borderId="67" xfId="0" applyFont="1" applyFill="1" applyBorder="1" applyAlignment="1">
      <alignment horizontal="left" vertical="center" wrapText="1"/>
    </xf>
    <xf numFmtId="164" fontId="57" fillId="59" borderId="68" xfId="0" applyNumberFormat="1" applyFont="1" applyFill="1" applyBorder="1" applyAlignment="1">
      <alignment horizontal="center" vertical="center" wrapText="1"/>
    </xf>
    <xf numFmtId="164" fontId="57" fillId="59" borderId="69" xfId="0" applyNumberFormat="1" applyFont="1" applyFill="1" applyBorder="1" applyAlignment="1">
      <alignment horizontal="center" vertical="center" wrapText="1"/>
    </xf>
    <xf numFmtId="164" fontId="47" fillId="59" borderId="56" xfId="0" applyNumberFormat="1" applyFont="1" applyFill="1" applyBorder="1" applyAlignment="1">
      <alignment horizontal="center" vertical="center" wrapText="1"/>
    </xf>
    <xf numFmtId="164" fontId="47" fillId="59" borderId="58" xfId="2" applyNumberFormat="1" applyFont="1" applyFill="1" applyBorder="1" applyAlignment="1">
      <alignment horizontal="center" vertical="center" wrapText="1"/>
    </xf>
    <xf numFmtId="164" fontId="47" fillId="59" borderId="59" xfId="0" applyNumberFormat="1" applyFont="1" applyFill="1" applyBorder="1" applyAlignment="1">
      <alignment horizontal="center" vertical="center" wrapText="1"/>
    </xf>
    <xf numFmtId="3" fontId="46" fillId="0" borderId="41" xfId="0" applyNumberFormat="1" applyFont="1" applyFill="1" applyBorder="1" applyAlignment="1">
      <alignment horizontal="center" vertical="center"/>
    </xf>
    <xf numFmtId="3" fontId="0" fillId="34" borderId="70" xfId="0" applyNumberFormat="1" applyFont="1" applyFill="1" applyBorder="1" applyAlignment="1">
      <alignment horizontal="center" vertical="center"/>
    </xf>
    <xf numFmtId="3" fontId="0" fillId="60" borderId="70" xfId="0" applyNumberFormat="1" applyFont="1" applyFill="1" applyBorder="1" applyAlignment="1">
      <alignment horizontal="center" vertical="center"/>
    </xf>
    <xf numFmtId="3" fontId="0" fillId="34" borderId="71" xfId="0" applyNumberFormat="1" applyFont="1" applyFill="1" applyBorder="1" applyAlignment="1">
      <alignment horizontal="center" vertical="center"/>
    </xf>
    <xf numFmtId="3" fontId="46" fillId="0" borderId="70" xfId="0" applyNumberFormat="1" applyFont="1" applyFill="1" applyBorder="1" applyAlignment="1">
      <alignment horizontal="center" vertical="center"/>
    </xf>
    <xf numFmtId="3" fontId="13" fillId="33" borderId="72" xfId="1" applyNumberFormat="1" applyFont="1" applyFill="1" applyBorder="1" applyAlignment="1">
      <alignment horizontal="center" vertical="center" wrapText="1"/>
    </xf>
    <xf numFmtId="9" fontId="0" fillId="0" borderId="20" xfId="2" applyFont="1" applyFill="1" applyBorder="1" applyAlignment="1">
      <alignment horizontal="center" vertical="center"/>
    </xf>
    <xf numFmtId="0" fontId="13" fillId="33" borderId="73" xfId="0" applyFont="1" applyFill="1" applyBorder="1" applyAlignment="1">
      <alignment horizontal="center" vertical="center" wrapText="1"/>
    </xf>
    <xf numFmtId="3" fontId="0" fillId="34" borderId="74" xfId="0" applyNumberFormat="1" applyFont="1" applyFill="1" applyBorder="1" applyAlignment="1">
      <alignment horizontal="center" vertical="center"/>
    </xf>
    <xf numFmtId="3" fontId="0" fillId="0" borderId="46" xfId="0" applyNumberFormat="1" applyFont="1" applyFill="1" applyBorder="1" applyAlignment="1">
      <alignment horizontal="center" vertical="center"/>
    </xf>
    <xf numFmtId="3" fontId="0" fillId="34" borderId="46" xfId="0" applyNumberFormat="1" applyFont="1" applyFill="1" applyBorder="1" applyAlignment="1">
      <alignment horizontal="center" vertical="center"/>
    </xf>
    <xf numFmtId="3" fontId="46" fillId="0" borderId="46" xfId="0" applyNumberFormat="1" applyFont="1" applyFill="1" applyBorder="1" applyAlignment="1">
      <alignment horizontal="center" vertical="center"/>
    </xf>
    <xf numFmtId="3" fontId="13" fillId="33" borderId="75" xfId="1" applyNumberFormat="1" applyFont="1" applyFill="1" applyBorder="1" applyAlignment="1">
      <alignment horizontal="center" vertical="center" wrapText="1"/>
    </xf>
    <xf numFmtId="0" fontId="54" fillId="0" borderId="0" xfId="0" applyFont="1" applyFill="1" applyAlignment="1">
      <alignment horizontal="center" vertical="center" wrapText="1"/>
    </xf>
    <xf numFmtId="0" fontId="53" fillId="0" borderId="0" xfId="0" applyFont="1" applyBorder="1" applyAlignment="1">
      <alignment horizontal="center" vertical="center" wrapText="1"/>
    </xf>
    <xf numFmtId="3" fontId="0" fillId="34" borderId="23" xfId="0" applyNumberFormat="1" applyFont="1" applyFill="1" applyBorder="1" applyAlignment="1">
      <alignment horizontal="center" vertical="center"/>
    </xf>
    <xf numFmtId="0" fontId="0" fillId="34" borderId="36" xfId="0" applyFont="1" applyFill="1" applyBorder="1" applyAlignment="1">
      <alignment horizontal="left" vertical="center"/>
    </xf>
    <xf numFmtId="0" fontId="0" fillId="34" borderId="23" xfId="0" applyFont="1" applyFill="1" applyBorder="1" applyAlignment="1">
      <alignment horizontal="left" vertical="center"/>
    </xf>
    <xf numFmtId="0" fontId="0" fillId="34" borderId="23" xfId="0" applyFont="1" applyFill="1" applyBorder="1" applyAlignment="1">
      <alignment horizontal="center" vertical="center"/>
    </xf>
    <xf numFmtId="9" fontId="0" fillId="34" borderId="23" xfId="2" applyFont="1" applyFill="1" applyBorder="1" applyAlignment="1">
      <alignment horizontal="center" vertical="center"/>
    </xf>
    <xf numFmtId="9" fontId="0" fillId="34" borderId="70" xfId="2" applyFont="1" applyFill="1" applyBorder="1" applyAlignment="1">
      <alignment horizontal="center" vertical="center"/>
    </xf>
    <xf numFmtId="0" fontId="13" fillId="33" borderId="76" xfId="0" applyFont="1" applyFill="1" applyBorder="1" applyAlignment="1">
      <alignment horizontal="center" vertical="center" wrapText="1"/>
    </xf>
    <xf numFmtId="9" fontId="0" fillId="34" borderId="0" xfId="2" applyFont="1" applyFill="1" applyBorder="1" applyAlignment="1">
      <alignment horizontal="center" vertical="center"/>
    </xf>
    <xf numFmtId="0" fontId="13" fillId="33" borderId="64" xfId="0" applyFont="1" applyFill="1" applyBorder="1" applyAlignment="1">
      <alignment horizontal="center" vertical="center" wrapText="1"/>
    </xf>
    <xf numFmtId="9" fontId="0" fillId="34" borderId="74" xfId="2" applyFont="1" applyFill="1" applyBorder="1" applyAlignment="1">
      <alignment horizontal="center" vertical="center"/>
    </xf>
    <xf numFmtId="9" fontId="46" fillId="0" borderId="74" xfId="2" applyFont="1" applyFill="1" applyBorder="1" applyAlignment="1">
      <alignment horizontal="center" vertical="center"/>
    </xf>
    <xf numFmtId="9" fontId="0" fillId="0" borderId="74" xfId="2" applyFont="1" applyFill="1" applyBorder="1" applyAlignment="1">
      <alignment horizontal="center" vertical="center"/>
    </xf>
    <xf numFmtId="9" fontId="0" fillId="34" borderId="44" xfId="2" applyFont="1" applyFill="1" applyBorder="1" applyAlignment="1">
      <alignment horizontal="center" vertical="center"/>
    </xf>
    <xf numFmtId="9" fontId="0" fillId="60" borderId="44" xfId="2" applyFont="1" applyFill="1" applyBorder="1" applyAlignment="1">
      <alignment horizontal="center" vertical="center"/>
    </xf>
    <xf numFmtId="9" fontId="46" fillId="0" borderId="44" xfId="2" applyFont="1" applyFill="1" applyBorder="1" applyAlignment="1">
      <alignment horizontal="center" vertical="center"/>
    </xf>
    <xf numFmtId="9" fontId="13" fillId="33" borderId="77" xfId="2" applyFont="1" applyFill="1" applyBorder="1" applyAlignment="1">
      <alignment horizontal="center" vertical="center" wrapText="1"/>
    </xf>
    <xf numFmtId="0" fontId="0" fillId="34" borderId="70" xfId="0" applyFont="1" applyFill="1" applyBorder="1" applyAlignment="1">
      <alignment horizontal="left" vertical="center"/>
    </xf>
    <xf numFmtId="0" fontId="0" fillId="34" borderId="70" xfId="0" applyFont="1" applyFill="1" applyBorder="1" applyAlignment="1">
      <alignment horizontal="center" vertical="center"/>
    </xf>
    <xf numFmtId="0" fontId="46" fillId="34" borderId="70" xfId="0" applyFont="1" applyFill="1" applyBorder="1" applyAlignment="1">
      <alignment horizontal="center" vertical="center"/>
    </xf>
    <xf numFmtId="0" fontId="0" fillId="60" borderId="54" xfId="0" applyFont="1" applyFill="1" applyBorder="1" applyAlignment="1">
      <alignment horizontal="left" vertical="center"/>
    </xf>
    <xf numFmtId="0" fontId="0" fillId="60" borderId="70" xfId="0" applyFont="1" applyFill="1" applyBorder="1" applyAlignment="1">
      <alignment horizontal="left" vertical="center"/>
    </xf>
    <xf numFmtId="0" fontId="0" fillId="60" borderId="70" xfId="0" applyFont="1" applyFill="1" applyBorder="1" applyAlignment="1">
      <alignment horizontal="center" vertical="center"/>
    </xf>
    <xf numFmtId="2" fontId="0" fillId="60" borderId="70" xfId="0" applyNumberFormat="1" applyFont="1" applyFill="1" applyBorder="1" applyAlignment="1">
      <alignment horizontal="center" vertical="center"/>
    </xf>
    <xf numFmtId="9" fontId="0" fillId="60" borderId="70" xfId="2" applyFont="1" applyFill="1" applyBorder="1" applyAlignment="1">
      <alignment horizontal="center" vertical="center"/>
    </xf>
    <xf numFmtId="0" fontId="0" fillId="0" borderId="70" xfId="0" applyFont="1" applyFill="1" applyBorder="1" applyAlignment="1">
      <alignment horizontal="center" vertical="center"/>
    </xf>
    <xf numFmtId="3" fontId="0" fillId="0" borderId="70" xfId="0" applyNumberFormat="1" applyFont="1" applyFill="1" applyBorder="1" applyAlignment="1">
      <alignment horizontal="center" vertical="center"/>
    </xf>
    <xf numFmtId="9" fontId="46" fillId="0" borderId="70" xfId="2" applyFont="1" applyFill="1" applyBorder="1" applyAlignment="1">
      <alignment horizontal="center" vertical="center"/>
    </xf>
    <xf numFmtId="0" fontId="0" fillId="57" borderId="32" xfId="0" applyFont="1" applyFill="1" applyBorder="1" applyAlignment="1">
      <alignment horizontal="left" vertical="center"/>
    </xf>
    <xf numFmtId="0" fontId="13" fillId="33" borderId="78" xfId="0" applyFont="1" applyFill="1" applyBorder="1" applyAlignment="1">
      <alignment horizontal="left" vertical="center" wrapText="1"/>
    </xf>
    <xf numFmtId="0" fontId="13" fillId="33" borderId="72" xfId="0" applyFont="1" applyFill="1" applyBorder="1" applyAlignment="1">
      <alignment horizontal="left" vertical="center" wrapText="1"/>
    </xf>
    <xf numFmtId="0" fontId="13" fillId="33" borderId="72" xfId="0" applyFont="1" applyFill="1" applyBorder="1" applyAlignment="1">
      <alignment horizontal="center" vertical="center" wrapText="1"/>
    </xf>
    <xf numFmtId="9" fontId="13" fillId="33" borderId="72" xfId="2" applyFont="1" applyFill="1" applyBorder="1" applyAlignment="1">
      <alignment horizontal="center" vertical="center" wrapText="1"/>
    </xf>
    <xf numFmtId="1" fontId="46" fillId="0" borderId="33" xfId="2" applyNumberFormat="1" applyFont="1" applyFill="1" applyBorder="1" applyAlignment="1">
      <alignment horizontal="center" vertical="center"/>
    </xf>
    <xf numFmtId="1" fontId="0" fillId="34" borderId="33" xfId="2" applyNumberFormat="1" applyFont="1" applyFill="1" applyBorder="1" applyAlignment="1">
      <alignment horizontal="center" vertical="center"/>
    </xf>
    <xf numFmtId="1" fontId="0" fillId="0" borderId="33" xfId="2" applyNumberFormat="1" applyFont="1" applyFill="1" applyBorder="1" applyAlignment="1">
      <alignment horizontal="center" vertical="center"/>
    </xf>
    <xf numFmtId="1" fontId="0" fillId="60" borderId="33" xfId="2" applyNumberFormat="1" applyFont="1" applyFill="1" applyBorder="1" applyAlignment="1">
      <alignment horizontal="center" vertical="center"/>
    </xf>
    <xf numFmtId="3" fontId="13" fillId="33" borderId="30" xfId="2" applyNumberFormat="1" applyFont="1" applyFill="1" applyBorder="1" applyAlignment="1">
      <alignment horizontal="center" vertical="center" wrapText="1"/>
    </xf>
    <xf numFmtId="0" fontId="0" fillId="0" borderId="54" xfId="0" applyFont="1" applyFill="1" applyBorder="1" applyAlignment="1">
      <alignment horizontal="left" vertical="center"/>
    </xf>
    <xf numFmtId="0" fontId="0" fillId="0" borderId="48" xfId="0" applyFont="1" applyFill="1" applyBorder="1" applyAlignment="1">
      <alignment horizontal="left" vertical="center"/>
    </xf>
    <xf numFmtId="0" fontId="0" fillId="0" borderId="70" xfId="0" applyFont="1" applyFill="1" applyBorder="1" applyAlignment="1">
      <alignment horizontal="left" vertical="center"/>
    </xf>
    <xf numFmtId="9" fontId="0" fillId="0" borderId="70" xfId="2" applyFont="1" applyFill="1" applyBorder="1" applyAlignment="1">
      <alignment horizontal="center" vertical="center"/>
    </xf>
    <xf numFmtId="3" fontId="0" fillId="0" borderId="47" xfId="0" applyNumberFormat="1" applyFont="1" applyFill="1" applyBorder="1" applyAlignment="1">
      <alignment horizontal="center" vertical="center"/>
    </xf>
    <xf numFmtId="3" fontId="0" fillId="0" borderId="53" xfId="0" applyNumberFormat="1" applyFont="1" applyFill="1" applyBorder="1" applyAlignment="1">
      <alignment horizontal="center" vertical="center"/>
    </xf>
    <xf numFmtId="0" fontId="0" fillId="0" borderId="36" xfId="0" applyFont="1" applyFill="1" applyBorder="1" applyAlignment="1">
      <alignment horizontal="left" vertical="center"/>
    </xf>
    <xf numFmtId="0" fontId="0" fillId="0" borderId="51" xfId="0" applyFont="1" applyFill="1" applyBorder="1" applyAlignment="1">
      <alignment horizontal="left" vertical="center"/>
    </xf>
    <xf numFmtId="0" fontId="0" fillId="0" borderId="23" xfId="0" applyFont="1" applyFill="1" applyBorder="1" applyAlignment="1">
      <alignment horizontal="left" vertical="center"/>
    </xf>
    <xf numFmtId="0" fontId="0" fillId="0" borderId="23" xfId="0" applyFont="1" applyFill="1" applyBorder="1" applyAlignment="1">
      <alignment horizontal="center" vertical="center"/>
    </xf>
    <xf numFmtId="3" fontId="0" fillId="0" borderId="23" xfId="0" applyNumberFormat="1" applyFont="1" applyFill="1" applyBorder="1" applyAlignment="1">
      <alignment horizontal="center" vertical="center"/>
    </xf>
    <xf numFmtId="9" fontId="0" fillId="0" borderId="50" xfId="2" applyFont="1" applyFill="1" applyBorder="1" applyAlignment="1">
      <alignment horizontal="center" vertical="center"/>
    </xf>
    <xf numFmtId="3" fontId="0" fillId="0" borderId="50" xfId="0" applyNumberFormat="1" applyFont="1" applyFill="1" applyBorder="1" applyAlignment="1">
      <alignment horizontal="center" vertical="center"/>
    </xf>
    <xf numFmtId="3" fontId="0" fillId="0" borderId="37" xfId="0" applyNumberFormat="1" applyFont="1" applyFill="1" applyBorder="1" applyAlignment="1">
      <alignment horizontal="center" vertical="center"/>
    </xf>
    <xf numFmtId="0" fontId="0" fillId="34" borderId="21" xfId="0" applyFont="1" applyFill="1" applyBorder="1" applyAlignment="1">
      <alignment horizontal="left" vertical="center"/>
    </xf>
    <xf numFmtId="0" fontId="0" fillId="34" borderId="72" xfId="0" applyFont="1" applyFill="1" applyBorder="1" applyAlignment="1">
      <alignment horizontal="left" vertical="center"/>
    </xf>
    <xf numFmtId="0" fontId="0" fillId="0" borderId="0" xfId="0" applyAlignment="1">
      <alignment horizontal="left"/>
    </xf>
    <xf numFmtId="0" fontId="0" fillId="0" borderId="0" xfId="0" applyNumberFormat="1"/>
    <xf numFmtId="0" fontId="50" fillId="0" borderId="0" xfId="0" applyFont="1" applyAlignment="1">
      <alignment wrapText="1"/>
    </xf>
    <xf numFmtId="0" fontId="48" fillId="0" borderId="24" xfId="0" applyFont="1" applyBorder="1" applyAlignment="1">
      <alignment horizontal="center" vertical="center"/>
    </xf>
    <xf numFmtId="0" fontId="47" fillId="0" borderId="0" xfId="0" applyFont="1" applyAlignment="1">
      <alignment horizontal="left" vertical="center"/>
    </xf>
    <xf numFmtId="0" fontId="50" fillId="0" borderId="28" xfId="0" applyFont="1" applyBorder="1" applyAlignment="1">
      <alignment horizontal="left" wrapText="1"/>
    </xf>
    <xf numFmtId="0" fontId="50" fillId="0" borderId="44" xfId="0" applyFont="1" applyBorder="1" applyAlignment="1">
      <alignment horizontal="left" wrapText="1"/>
    </xf>
    <xf numFmtId="0" fontId="50" fillId="0" borderId="0" xfId="0" applyFont="1" applyAlignment="1">
      <alignment horizontal="left" wrapText="1"/>
    </xf>
    <xf numFmtId="0" fontId="54" fillId="0" borderId="0" xfId="0" applyFont="1" applyFill="1" applyBorder="1" applyAlignment="1">
      <alignment horizontal="center" vertical="center"/>
    </xf>
    <xf numFmtId="0" fontId="50" fillId="0" borderId="0" xfId="0" applyFont="1" applyAlignment="1">
      <alignment horizontal="left"/>
    </xf>
    <xf numFmtId="0" fontId="50" fillId="0" borderId="44" xfId="0" applyFont="1" applyBorder="1" applyAlignment="1">
      <alignment horizontal="left"/>
    </xf>
    <xf numFmtId="0" fontId="56" fillId="58" borderId="60" xfId="0" applyFont="1" applyFill="1" applyBorder="1" applyAlignment="1">
      <alignment horizontal="center" vertical="center" wrapText="1"/>
    </xf>
    <xf numFmtId="0" fontId="56" fillId="58" borderId="64" xfId="0" applyFont="1" applyFill="1" applyBorder="1" applyAlignment="1">
      <alignment horizontal="center" vertical="center" wrapText="1"/>
    </xf>
    <xf numFmtId="0" fontId="56" fillId="58" borderId="65" xfId="0" applyFont="1" applyFill="1" applyBorder="1" applyAlignment="1">
      <alignment horizontal="center" vertical="center" wrapText="1"/>
    </xf>
    <xf numFmtId="0" fontId="47" fillId="59" borderId="27" xfId="0" applyFont="1" applyFill="1" applyBorder="1" applyAlignment="1">
      <alignment horizontal="left" vertical="center" wrapText="1"/>
    </xf>
    <xf numFmtId="0" fontId="47" fillId="59" borderId="0" xfId="0" applyFont="1" applyFill="1" applyBorder="1" applyAlignment="1">
      <alignment horizontal="left" vertical="center" wrapText="1"/>
    </xf>
    <xf numFmtId="0" fontId="56" fillId="58" borderId="63" xfId="0" applyFont="1" applyFill="1" applyBorder="1" applyAlignment="1">
      <alignment horizontal="center" vertical="center" wrapText="1"/>
    </xf>
    <xf numFmtId="0" fontId="56" fillId="58" borderId="66" xfId="0" applyFont="1" applyFill="1" applyBorder="1" applyAlignment="1">
      <alignment horizontal="center" vertical="center" wrapText="1"/>
    </xf>
    <xf numFmtId="0" fontId="50" fillId="0" borderId="45" xfId="0" applyFont="1" applyBorder="1" applyAlignment="1">
      <alignment horizontal="left" wrapText="1"/>
    </xf>
    <xf numFmtId="0" fontId="54" fillId="0" borderId="0" xfId="0" applyFont="1" applyFill="1" applyAlignment="1">
      <alignment horizontal="center" vertical="center" wrapText="1"/>
    </xf>
    <xf numFmtId="0" fontId="53" fillId="0" borderId="0" xfId="0" applyFont="1" applyBorder="1" applyAlignment="1">
      <alignment horizontal="center" vertical="center" wrapText="1"/>
    </xf>
    <xf numFmtId="0" fontId="47" fillId="0" borderId="0" xfId="0" applyFont="1" applyFill="1" applyAlignment="1">
      <alignment horizontal="left" vertical="center" wrapText="1"/>
    </xf>
    <xf numFmtId="0" fontId="47" fillId="0" borderId="0" xfId="0" applyFont="1" applyAlignment="1">
      <alignment horizontal="left" vertical="center" wrapText="1"/>
    </xf>
    <xf numFmtId="0" fontId="49" fillId="0" borderId="0" xfId="0" applyFont="1" applyAlignment="1">
      <alignment horizontal="left" vertical="center" wrapText="1"/>
    </xf>
    <xf numFmtId="3" fontId="0" fillId="34" borderId="82" xfId="0" applyNumberFormat="1" applyFont="1" applyFill="1" applyBorder="1" applyAlignment="1">
      <alignment horizontal="center" vertical="center"/>
    </xf>
    <xf numFmtId="3" fontId="0" fillId="34" borderId="86" xfId="0" applyNumberFormat="1" applyFont="1" applyFill="1" applyBorder="1" applyAlignment="1">
      <alignment horizontal="center" vertical="center"/>
    </xf>
    <xf numFmtId="3" fontId="0" fillId="34" borderId="80" xfId="0" applyNumberFormat="1" applyFont="1" applyFill="1" applyBorder="1" applyAlignment="1">
      <alignment horizontal="center" vertical="center"/>
    </xf>
    <xf numFmtId="3" fontId="0" fillId="34" borderId="84" xfId="0" applyNumberFormat="1" applyFont="1" applyFill="1" applyBorder="1" applyAlignment="1">
      <alignment horizontal="center" vertical="center"/>
    </xf>
    <xf numFmtId="0" fontId="0" fillId="34" borderId="79" xfId="0" applyFont="1" applyFill="1" applyBorder="1" applyAlignment="1">
      <alignment horizontal="left" vertical="center"/>
    </xf>
    <xf numFmtId="0" fontId="0" fillId="34" borderId="83" xfId="0" applyFont="1" applyFill="1" applyBorder="1" applyAlignment="1">
      <alignment horizontal="left" vertical="center"/>
    </xf>
    <xf numFmtId="0" fontId="0" fillId="34" borderId="80" xfId="0" applyFont="1" applyFill="1" applyBorder="1" applyAlignment="1">
      <alignment horizontal="left" vertical="center"/>
    </xf>
    <xf numFmtId="0" fontId="0" fillId="34" borderId="84" xfId="0" applyFont="1" applyFill="1" applyBorder="1" applyAlignment="1">
      <alignment horizontal="left" vertical="center"/>
    </xf>
    <xf numFmtId="0" fontId="0" fillId="34" borderId="80" xfId="0" applyFont="1" applyFill="1" applyBorder="1" applyAlignment="1">
      <alignment horizontal="center" vertical="center"/>
    </xf>
    <xf numFmtId="0" fontId="0" fillId="34" borderId="84" xfId="0" applyFont="1" applyFill="1" applyBorder="1" applyAlignment="1">
      <alignment horizontal="center" vertical="center"/>
    </xf>
    <xf numFmtId="3" fontId="0" fillId="34" borderId="81" xfId="0" applyNumberFormat="1" applyFont="1" applyFill="1" applyBorder="1" applyAlignment="1">
      <alignment horizontal="center" vertical="center"/>
    </xf>
    <xf numFmtId="3" fontId="0" fillId="34" borderId="85" xfId="0" applyNumberFormat="1" applyFont="1" applyFill="1" applyBorder="1" applyAlignment="1">
      <alignment horizontal="center" vertical="center"/>
    </xf>
    <xf numFmtId="9" fontId="0" fillId="34" borderId="80" xfId="2" applyFont="1" applyFill="1" applyBorder="1" applyAlignment="1">
      <alignment horizontal="center" vertical="center"/>
    </xf>
    <xf numFmtId="9" fontId="0" fillId="34" borderId="84" xfId="2" applyFont="1" applyFill="1" applyBorder="1" applyAlignment="1">
      <alignment horizontal="center" vertical="center"/>
    </xf>
    <xf numFmtId="0" fontId="0" fillId="34" borderId="38" xfId="0" applyFont="1" applyFill="1" applyBorder="1" applyAlignment="1">
      <alignment horizontal="left" vertical="center"/>
    </xf>
    <xf numFmtId="0" fontId="0" fillId="34" borderId="36"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23" xfId="0" applyFont="1" applyFill="1" applyBorder="1" applyAlignment="1">
      <alignment horizontal="left" vertical="center"/>
    </xf>
    <xf numFmtId="0" fontId="0" fillId="34" borderId="43" xfId="0" applyFont="1" applyFill="1" applyBorder="1" applyAlignment="1">
      <alignment horizontal="center" vertical="center"/>
    </xf>
    <xf numFmtId="0" fontId="0" fillId="34" borderId="23" xfId="0" applyFont="1" applyFill="1" applyBorder="1" applyAlignment="1">
      <alignment horizontal="center" vertical="center"/>
    </xf>
    <xf numFmtId="9" fontId="0" fillId="34" borderId="35" xfId="2" applyFont="1" applyFill="1" applyBorder="1" applyAlignment="1">
      <alignment horizontal="center" vertical="center"/>
    </xf>
    <xf numFmtId="9" fontId="0" fillId="34" borderId="37" xfId="2" applyFont="1" applyFill="1" applyBorder="1" applyAlignment="1">
      <alignment horizontal="center" vertical="center"/>
    </xf>
    <xf numFmtId="3" fontId="0" fillId="34" borderId="43" xfId="0" applyNumberFormat="1" applyFont="1" applyFill="1" applyBorder="1" applyAlignment="1">
      <alignment horizontal="center" vertical="center"/>
    </xf>
    <xf numFmtId="3" fontId="0" fillId="34" borderId="23" xfId="0" applyNumberFormat="1" applyFont="1" applyFill="1" applyBorder="1" applyAlignment="1">
      <alignment horizontal="center" vertical="center"/>
    </xf>
    <xf numFmtId="0" fontId="53" fillId="0" borderId="0" xfId="0" applyFont="1" applyFill="1" applyAlignment="1">
      <alignment horizontal="left" vertical="center"/>
    </xf>
    <xf numFmtId="9" fontId="0" fillId="34" borderId="43" xfId="2" applyFont="1" applyFill="1" applyBorder="1" applyAlignment="1">
      <alignment horizontal="center" vertical="center"/>
    </xf>
    <xf numFmtId="9" fontId="0" fillId="34" borderId="23" xfId="2" applyFont="1" applyFill="1" applyBorder="1" applyAlignment="1">
      <alignment horizontal="center" vertical="center"/>
    </xf>
    <xf numFmtId="9" fontId="0" fillId="34" borderId="70" xfId="2" applyFont="1" applyFill="1" applyBorder="1" applyAlignment="1">
      <alignment horizontal="center" vertical="center"/>
    </xf>
    <xf numFmtId="0" fontId="48" fillId="0" borderId="0" xfId="0" applyFont="1" applyAlignment="1">
      <alignment horizontal="center" vertical="center" wrapText="1"/>
    </xf>
    <xf numFmtId="0" fontId="47" fillId="0" borderId="0" xfId="0" applyFont="1" applyBorder="1" applyAlignment="1">
      <alignment horizontal="center" vertical="top" wrapText="1"/>
    </xf>
  </cellXfs>
  <cellStyles count="219">
    <cellStyle name="20% - Accent1 2" xfId="3"/>
    <cellStyle name="20% - Accent1 3" xfId="4"/>
    <cellStyle name="20% - Accent2 2" xfId="5"/>
    <cellStyle name="20% - Accent2 3" xfId="6"/>
    <cellStyle name="20% - Accent3 2" xfId="7"/>
    <cellStyle name="20% - Accent3 3" xfId="8"/>
    <cellStyle name="20% - Accent4 2" xfId="9"/>
    <cellStyle name="20% - Accent4 3" xfId="10"/>
    <cellStyle name="20% - Accent5 2" xfId="11"/>
    <cellStyle name="20% - Accent5 3" xfId="12"/>
    <cellStyle name="20% - Accent6 2" xfId="13"/>
    <cellStyle name="20% - Accent6 3" xfId="14"/>
    <cellStyle name="40% - Accent1 2" xfId="15"/>
    <cellStyle name="40% - Accent1 3" xfId="16"/>
    <cellStyle name="40% - Accent2 2" xfId="17"/>
    <cellStyle name="40% - Accent2 3" xfId="18"/>
    <cellStyle name="40% - Accent3 2" xfId="19"/>
    <cellStyle name="40% - Accent3 3" xfId="20"/>
    <cellStyle name="40% - Accent4 2" xfId="21"/>
    <cellStyle name="40% - Accent4 3" xfId="22"/>
    <cellStyle name="40% - Accent5 2" xfId="23"/>
    <cellStyle name="40% - Accent5 3" xfId="24"/>
    <cellStyle name="40% - Accent6 2" xfId="25"/>
    <cellStyle name="40% - Accent6 3" xfId="26"/>
    <cellStyle name="60% - Accent1 2" xfId="27"/>
    <cellStyle name="60% - Accent1 3" xfId="28"/>
    <cellStyle name="60% - Accent2 2" xfId="29"/>
    <cellStyle name="60% - Accent2 3" xfId="30"/>
    <cellStyle name="60% - Accent3 2" xfId="31"/>
    <cellStyle name="60% - Accent3 3" xfId="32"/>
    <cellStyle name="60% - Accent4 2" xfId="33"/>
    <cellStyle name="60% - Accent4 3" xfId="34"/>
    <cellStyle name="60% - Accent5 2" xfId="35"/>
    <cellStyle name="60% - Accent5 3" xfId="36"/>
    <cellStyle name="60% - Accent6 2" xfId="37"/>
    <cellStyle name="60% - Accent6 3" xfId="38"/>
    <cellStyle name="Accent1 2" xfId="39"/>
    <cellStyle name="Accent1 3" xfId="40"/>
    <cellStyle name="Accent2 2" xfId="41"/>
    <cellStyle name="Accent2 3" xfId="42"/>
    <cellStyle name="Accent3 2" xfId="43"/>
    <cellStyle name="Accent3 3" xfId="44"/>
    <cellStyle name="Accent4 2" xfId="45"/>
    <cellStyle name="Accent4 3" xfId="46"/>
    <cellStyle name="Accent5 2" xfId="47"/>
    <cellStyle name="Accent5 3" xfId="48"/>
    <cellStyle name="Accent6 2" xfId="49"/>
    <cellStyle name="Accent6 3" xfId="50"/>
    <cellStyle name="Bad 2" xfId="51"/>
    <cellStyle name="Bad 3" xfId="52"/>
    <cellStyle name="Calculation 2" xfId="53"/>
    <cellStyle name="Calculation 3" xfId="54"/>
    <cellStyle name="Calculation 3 2" xfId="55"/>
    <cellStyle name="Check Cell 2" xfId="56"/>
    <cellStyle name="Check Cell 3" xfId="57"/>
    <cellStyle name="Comma" xfId="1" builtinId="3"/>
    <cellStyle name="Comma 2" xfId="58"/>
    <cellStyle name="Comma 2 2" xfId="59"/>
    <cellStyle name="Comma 2 3" xfId="60"/>
    <cellStyle name="Comma 2 4" xfId="61"/>
    <cellStyle name="Comma 3" xfId="62"/>
    <cellStyle name="Comma 3 2" xfId="63"/>
    <cellStyle name="Comma 3 3" xfId="64"/>
    <cellStyle name="Comma 4" xfId="65"/>
    <cellStyle name="Comma 5" xfId="66"/>
    <cellStyle name="Comma[0]" xfId="67"/>
    <cellStyle name="Currency 2" xfId="68"/>
    <cellStyle name="Currency 2 2" xfId="69"/>
    <cellStyle name="Currency[0]" xfId="70"/>
    <cellStyle name="Explanatory Text 2" xfId="71"/>
    <cellStyle name="Explanatory Text 3" xfId="72"/>
    <cellStyle name="Good 2" xfId="73"/>
    <cellStyle name="Good 3" xfId="74"/>
    <cellStyle name="Heading 1 2" xfId="75"/>
    <cellStyle name="Heading 1 3" xfId="76"/>
    <cellStyle name="Heading 2 2" xfId="77"/>
    <cellStyle name="Heading 2 3" xfId="78"/>
    <cellStyle name="Heading 3 2" xfId="79"/>
    <cellStyle name="Heading 3 3" xfId="80"/>
    <cellStyle name="Heading 4 2" xfId="81"/>
    <cellStyle name="Heading 4 3" xfId="82"/>
    <cellStyle name="Hyperlink 10" xfId="83"/>
    <cellStyle name="Hyperlink 11" xfId="84"/>
    <cellStyle name="Hyperlink 12" xfId="85"/>
    <cellStyle name="Hyperlink 13" xfId="86"/>
    <cellStyle name="Hyperlink 14" xfId="87"/>
    <cellStyle name="Hyperlink 15" xfId="88"/>
    <cellStyle name="Hyperlink 16" xfId="89"/>
    <cellStyle name="Hyperlink 17" xfId="90"/>
    <cellStyle name="Hyperlink 18" xfId="91"/>
    <cellStyle name="Hyperlink 19" xfId="92"/>
    <cellStyle name="Hyperlink 2" xfId="93"/>
    <cellStyle name="Hyperlink 2 2" xfId="94"/>
    <cellStyle name="Hyperlink 2 3" xfId="95"/>
    <cellStyle name="Hyperlink 20" xfId="96"/>
    <cellStyle name="Hyperlink 21" xfId="97"/>
    <cellStyle name="Hyperlink 22" xfId="98"/>
    <cellStyle name="Hyperlink 23" xfId="99"/>
    <cellStyle name="Hyperlink 24" xfId="100"/>
    <cellStyle name="Hyperlink 25" xfId="101"/>
    <cellStyle name="Hyperlink 26" xfId="102"/>
    <cellStyle name="Hyperlink 27" xfId="103"/>
    <cellStyle name="Hyperlink 28" xfId="104"/>
    <cellStyle name="Hyperlink 29" xfId="105"/>
    <cellStyle name="Hyperlink 3" xfId="106"/>
    <cellStyle name="Hyperlink 30" xfId="107"/>
    <cellStyle name="Hyperlink 31" xfId="108"/>
    <cellStyle name="Hyperlink 32" xfId="109"/>
    <cellStyle name="Hyperlink 33" xfId="110"/>
    <cellStyle name="Hyperlink 34" xfId="111"/>
    <cellStyle name="Hyperlink 35" xfId="112"/>
    <cellStyle name="Hyperlink 36" xfId="113"/>
    <cellStyle name="Hyperlink 37" xfId="114"/>
    <cellStyle name="Hyperlink 38" xfId="115"/>
    <cellStyle name="Hyperlink 39" xfId="116"/>
    <cellStyle name="Hyperlink 4" xfId="117"/>
    <cellStyle name="Hyperlink 40" xfId="118"/>
    <cellStyle name="Hyperlink 41" xfId="119"/>
    <cellStyle name="Hyperlink 42" xfId="120"/>
    <cellStyle name="Hyperlink 43" xfId="121"/>
    <cellStyle name="Hyperlink 44" xfId="122"/>
    <cellStyle name="Hyperlink 45" xfId="123"/>
    <cellStyle name="Hyperlink 46" xfId="124"/>
    <cellStyle name="Hyperlink 47" xfId="125"/>
    <cellStyle name="Hyperlink 48" xfId="126"/>
    <cellStyle name="Hyperlink 49" xfId="127"/>
    <cellStyle name="Hyperlink 5" xfId="128"/>
    <cellStyle name="Hyperlink 50" xfId="129"/>
    <cellStyle name="Hyperlink 51" xfId="130"/>
    <cellStyle name="Hyperlink 52" xfId="131"/>
    <cellStyle name="Hyperlink 53" xfId="132"/>
    <cellStyle name="Hyperlink 54" xfId="133"/>
    <cellStyle name="Hyperlink 55" xfId="134"/>
    <cellStyle name="Hyperlink 56" xfId="135"/>
    <cellStyle name="Hyperlink 57" xfId="136"/>
    <cellStyle name="Hyperlink 58" xfId="137"/>
    <cellStyle name="Hyperlink 59" xfId="138"/>
    <cellStyle name="Hyperlink 6" xfId="139"/>
    <cellStyle name="Hyperlink 60" xfId="140"/>
    <cellStyle name="Hyperlink 61" xfId="141"/>
    <cellStyle name="Hyperlink 62" xfId="142"/>
    <cellStyle name="Hyperlink 63" xfId="143"/>
    <cellStyle name="Hyperlink 64" xfId="144"/>
    <cellStyle name="Hyperlink 65" xfId="145"/>
    <cellStyle name="Hyperlink 7" xfId="146"/>
    <cellStyle name="Hyperlink 8" xfId="147"/>
    <cellStyle name="Hyperlink 9" xfId="148"/>
    <cellStyle name="Input 2" xfId="149"/>
    <cellStyle name="Input 3" xfId="150"/>
    <cellStyle name="Input 3 2" xfId="151"/>
    <cellStyle name="Linked Cell 2" xfId="152"/>
    <cellStyle name="Linked Cell 3" xfId="153"/>
    <cellStyle name="Neutral 2" xfId="154"/>
    <cellStyle name="Neutral 3" xfId="155"/>
    <cellStyle name="Normal" xfId="0" builtinId="0"/>
    <cellStyle name="Normal 2" xfId="156"/>
    <cellStyle name="Normal 2 2" xfId="157"/>
    <cellStyle name="Normal 2 2 2" xfId="158"/>
    <cellStyle name="Normal 2 2 3" xfId="159"/>
    <cellStyle name="Normal 2 2 4" xfId="160"/>
    <cellStyle name="Normal 2 3" xfId="161"/>
    <cellStyle name="Normal 2 3 2" xfId="162"/>
    <cellStyle name="Normal 2 3 3" xfId="163"/>
    <cellStyle name="Normal 2 4" xfId="164"/>
    <cellStyle name="Normal 2 4 2" xfId="165"/>
    <cellStyle name="Normal 2 4 3" xfId="166"/>
    <cellStyle name="Normal 2 4 4" xfId="167"/>
    <cellStyle name="Normal 2 5" xfId="168"/>
    <cellStyle name="Normal 2 6" xfId="169"/>
    <cellStyle name="Normal 3" xfId="170"/>
    <cellStyle name="Normal 3 2" xfId="171"/>
    <cellStyle name="Normal 3 2 2" xfId="172"/>
    <cellStyle name="Normal 3 2 3" xfId="173"/>
    <cellStyle name="Normal 3 3" xfId="174"/>
    <cellStyle name="Normal 3 3 2" xfId="175"/>
    <cellStyle name="Normal 3 3 3" xfId="176"/>
    <cellStyle name="Normal 3 4" xfId="177"/>
    <cellStyle name="Normal 3 5" xfId="178"/>
    <cellStyle name="Normal 4" xfId="179"/>
    <cellStyle name="Normal 4 2" xfId="180"/>
    <cellStyle name="Normal 4 2 2" xfId="181"/>
    <cellStyle name="Normal 4 3" xfId="182"/>
    <cellStyle name="Normal 4 4" xfId="183"/>
    <cellStyle name="Normal 4 5" xfId="184"/>
    <cellStyle name="Normal 5" xfId="185"/>
    <cellStyle name="Normal 5 2" xfId="186"/>
    <cellStyle name="Normal 5 3" xfId="187"/>
    <cellStyle name="Normal 5 4" xfId="188"/>
    <cellStyle name="Normal 6" xfId="189"/>
    <cellStyle name="Normal 7" xfId="190"/>
    <cellStyle name="Normal 8" xfId="191"/>
    <cellStyle name="Normal 9" xfId="192"/>
    <cellStyle name="Normal 99" xfId="218"/>
    <cellStyle name="Note 2" xfId="193"/>
    <cellStyle name="Note 3" xfId="194"/>
    <cellStyle name="Note 3 2" xfId="195"/>
    <cellStyle name="Output 2" xfId="196"/>
    <cellStyle name="Output 3" xfId="197"/>
    <cellStyle name="Output 3 2" xfId="198"/>
    <cellStyle name="Percent" xfId="2" builtinId="5"/>
    <cellStyle name="Percent 2" xfId="199"/>
    <cellStyle name="Percent 2 2" xfId="200"/>
    <cellStyle name="Percent 2 3" xfId="201"/>
    <cellStyle name="Percent 3" xfId="202"/>
    <cellStyle name="Percent 3 2" xfId="203"/>
    <cellStyle name="Percent 3 3" xfId="204"/>
    <cellStyle name="Percent 4" xfId="205"/>
    <cellStyle name="Percent 4 2" xfId="206"/>
    <cellStyle name="Percent 4 3" xfId="207"/>
    <cellStyle name="Percent 5" xfId="208"/>
    <cellStyle name="Percent 5 2" xfId="209"/>
    <cellStyle name="Percent 5 3" xfId="210"/>
    <cellStyle name="Title 2" xfId="211"/>
    <cellStyle name="Title 3" xfId="212"/>
    <cellStyle name="Total 2" xfId="213"/>
    <cellStyle name="Total 3" xfId="214"/>
    <cellStyle name="Total 3 2" xfId="215"/>
    <cellStyle name="Warning Text 2" xfId="216"/>
    <cellStyle name="Warning Text 3" xfId="217"/>
  </cellStyles>
  <dxfs count="40">
    <dxf>
      <font>
        <color rgb="FF9C0006"/>
      </font>
      <fill>
        <patternFill>
          <bgColor rgb="FFFFC7CE"/>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b/>
        <i val="0"/>
        <strike val="0"/>
        <condense val="0"/>
        <extend val="0"/>
        <outline val="0"/>
        <shadow val="0"/>
        <u val="none"/>
        <vertAlign val="baseline"/>
        <sz val="11"/>
        <color rgb="FF000000"/>
        <name val="Wingdings"/>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auto="1"/>
        </left>
        <right/>
        <top style="thin">
          <color indexed="64"/>
        </top>
        <bottom/>
      </border>
    </dxf>
    <dxf>
      <font>
        <b val="0"/>
        <i val="0"/>
        <strike val="0"/>
        <condense val="0"/>
        <extend val="0"/>
        <outline val="0"/>
        <shadow val="0"/>
        <u val="none"/>
        <vertAlign val="baseline"/>
        <sz val="11"/>
        <color rgb="FF000000"/>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auto="1"/>
        </left>
        <right/>
        <top style="thin">
          <color indexed="64"/>
        </top>
        <bottom/>
      </border>
    </dxf>
    <dxf>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bottom" textRotation="0" wrapText="0" indent="0" justifyLastLine="0" shrinkToFit="0" readingOrder="0"/>
      <border diagonalUp="0" diagonalDown="0" outline="0">
        <left style="thin">
          <color auto="1"/>
        </left>
        <right/>
        <top style="thin">
          <color indexed="64"/>
        </top>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bottom" textRotation="0" wrapText="0" indent="0" justifyLastLine="0" shrinkToFit="0" readingOrder="0"/>
      <border diagonalUp="0" diagonalDown="0" outline="0">
        <left style="thin">
          <color auto="1"/>
        </left>
        <right/>
        <top style="thin">
          <color indexed="64"/>
        </top>
        <bottom/>
      </border>
    </dxf>
    <dxf>
      <font>
        <b val="0"/>
        <i val="0"/>
        <strike val="0"/>
        <condense val="0"/>
        <extend val="0"/>
        <outline val="0"/>
        <shadow val="0"/>
        <u val="none"/>
        <vertAlign val="baseline"/>
        <sz val="11"/>
        <color theme="1"/>
        <name val="Calibri"/>
        <scheme val="minor"/>
      </font>
      <fill>
        <patternFill patternType="none">
          <fgColor indexed="64"/>
          <bgColor auto="1"/>
        </patternFill>
      </fill>
      <border diagonalUp="0" diagonalDown="0" outline="0">
        <left style="thin">
          <color auto="1"/>
        </left>
        <right/>
        <top style="thin">
          <color indexed="64"/>
        </top>
        <bottom/>
      </border>
    </dxf>
    <dxf>
      <fill>
        <patternFill patternType="none">
          <fgColor indexed="64"/>
          <bgColor auto="1"/>
        </patternFill>
      </fill>
    </dxf>
    <dxf>
      <border outline="0">
        <left style="thin">
          <color auto="1"/>
        </left>
        <right style="thin">
          <color auto="1"/>
        </right>
        <top style="thin">
          <color indexed="64"/>
        </top>
        <bottom style="thin">
          <color auto="1"/>
        </bottom>
      </border>
    </dxf>
    <dxf>
      <fill>
        <patternFill patternType="none">
          <fgColor indexed="64"/>
          <bgColor auto="1"/>
        </patternFill>
      </fill>
    </dxf>
    <dxf>
      <font>
        <b/>
        <i val="0"/>
        <strike val="0"/>
        <condense val="0"/>
        <extend val="0"/>
        <outline val="0"/>
        <shadow val="0"/>
        <u val="none"/>
        <vertAlign val="baseline"/>
        <sz val="10"/>
        <color rgb="FFFFFFFF"/>
        <name val="Calibri"/>
        <scheme val="minor"/>
      </font>
      <fill>
        <patternFill patternType="solid">
          <fgColor indexed="64"/>
          <bgColor rgb="FF4F81BD"/>
        </patternFill>
      </fill>
      <alignment horizontal="center"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1"/>
        <color theme="1"/>
        <name val="Calibri"/>
        <scheme val="minor"/>
      </font>
      <numFmt numFmtId="3" formatCode="#,##0"/>
      <fill>
        <patternFill patternType="none">
          <fgColor indexed="64"/>
          <bgColor auto="1"/>
        </patternFill>
      </fill>
      <alignment horizontal="center" vertical="bottom"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theme="1"/>
        <name val="Calibri"/>
        <scheme val="minor"/>
      </font>
      <numFmt numFmtId="3" formatCode="#,##0"/>
      <fill>
        <patternFill patternType="none">
          <fgColor indexed="64"/>
          <bgColor auto="1"/>
        </patternFill>
      </fill>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numFmt numFmtId="3" formatCode="#,##0"/>
      <fill>
        <patternFill patternType="none">
          <fgColor indexed="64"/>
          <bgColor auto="1"/>
        </patternFill>
      </fill>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numFmt numFmtId="2" formatCode="0.00"/>
      <fill>
        <patternFill patternType="none">
          <fgColor indexed="64"/>
          <bgColor auto="1"/>
        </patternFill>
      </fill>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0" indent="0" justifyLastLine="0" shrinkToFit="0" readingOrder="0"/>
      <border diagonalUp="0" diagonalDown="0" outline="0">
        <left/>
        <right style="thin">
          <color auto="1"/>
        </right>
        <top style="thin">
          <color auto="1"/>
        </top>
        <bottom style="thin">
          <color auto="1"/>
        </bottom>
      </border>
    </dxf>
    <dxf>
      <border outline="0">
        <top style="thin">
          <color indexed="64"/>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border diagonalUp="0" diagonalDown="0" outline="0">
        <left style="thin">
          <color auto="1"/>
        </left>
        <right style="thin">
          <color auto="1"/>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a:rPr>
            <a:t> For Esri use only</a:t>
          </a:r>
        </a:p>
      </xdr:txBody>
    </xdr:sp>
    <xdr:clientData/>
  </xdr:twoCellAnchor>
</xdr:wsDr>
</file>

<file path=xl/tables/table1.xml><?xml version="1.0" encoding="utf-8"?>
<table xmlns="http://schemas.openxmlformats.org/spreadsheetml/2006/main" id="2" name="Table2" displayName="Table2" ref="A2:I39" totalsRowShown="0" headerRowDxfId="27" dataDxfId="25" headerRowBorderDxfId="26" tableBorderDxfId="24" totalsRowBorderDxfId="23">
  <sortState ref="A3:I39">
    <sortCondition ref="C2:C39"/>
  </sortState>
  <tableColumns count="9">
    <tableColumn id="1" name="School ID" dataDxfId="22"/>
    <tableColumn id="2" name="Sector" dataDxfId="21"/>
    <tableColumn id="3" name="School Name" dataDxfId="20"/>
    <tableColumn id="4" name="School Address, SY15-16" dataDxfId="19"/>
    <tableColumn id="5" name="Ward" dataDxfId="18"/>
    <tableColumn id="6" name="Grades Served" dataDxfId="17"/>
    <tableColumn id="7" name="Total Enrollment _x000a_(all grades)1" dataDxfId="16"/>
    <tableColumn id="8" name="9th-12th Enrollment" dataDxfId="15"/>
    <tableColumn id="9" name="Additional Campuses2" dataDxfId="14"/>
  </tableColumns>
  <tableStyleInfo name="TableStyleMedium2" showFirstColumn="0" showLastColumn="0" showRowStripes="1" showColumnStripes="0"/>
</table>
</file>

<file path=xl/tables/table2.xml><?xml version="1.0" encoding="utf-8"?>
<table xmlns="http://schemas.openxmlformats.org/spreadsheetml/2006/main" id="3" name="Table3" displayName="Table3" ref="A2:J25" totalsRowShown="0" headerRowDxfId="13" dataDxfId="12" tableBorderDxfId="11">
  <sortState ref="A3:J25">
    <sortCondition ref="B2:B25"/>
  </sortState>
  <tableColumns count="10">
    <tableColumn id="1" name="School ID" dataDxfId="10"/>
    <tableColumn id="2" name="School Name" dataDxfId="9"/>
    <tableColumn id="3" name="Ward" dataDxfId="8"/>
    <tableColumn id="4" name="Sector" dataDxfId="7"/>
    <tableColumn id="5" name="International Baccalaureate" dataDxfId="6"/>
    <tableColumn id="6" name="Dual Language" dataDxfId="5"/>
    <tableColumn id="7" name="STEM" dataDxfId="4"/>
    <tableColumn id="8" name="CTE" dataDxfId="3"/>
    <tableColumn id="9" name="Alternative Diploma Granting" dataDxfId="2"/>
    <tableColumn id="10" name="Application (DCPS only)" dataDxfId="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49"/>
  <sheetViews>
    <sheetView tabSelected="1" zoomScale="85" zoomScaleNormal="85" workbookViewId="0">
      <pane ySplit="2" topLeftCell="A3" activePane="bottomLeft" state="frozen"/>
      <selection pane="bottomLeft" activeCell="Q19" sqref="Q19:R20"/>
    </sheetView>
  </sheetViews>
  <sheetFormatPr defaultRowHeight="15" x14ac:dyDescent="0.25"/>
  <cols>
    <col min="1" max="1" width="14.28515625" bestFit="1" customWidth="1"/>
    <col min="2" max="2" width="11.7109375" customWidth="1"/>
    <col min="3" max="3" width="65.28515625" customWidth="1"/>
    <col min="4" max="4" width="31.28515625" bestFit="1" customWidth="1"/>
    <col min="5" max="9" width="14.85546875" customWidth="1"/>
    <col min="13" max="13" width="13.28515625" bestFit="1" customWidth="1"/>
    <col min="14" max="14" width="17.42578125" bestFit="1" customWidth="1"/>
  </cols>
  <sheetData>
    <row r="1" spans="1:14" ht="18.75" x14ac:dyDescent="0.25">
      <c r="A1" s="187" t="s">
        <v>74</v>
      </c>
      <c r="B1" s="187"/>
      <c r="C1" s="187"/>
      <c r="D1" s="187"/>
      <c r="E1" s="187"/>
      <c r="F1" s="187"/>
      <c r="G1" s="187"/>
      <c r="H1" s="187"/>
      <c r="I1" s="187"/>
    </row>
    <row r="2" spans="1:14" s="8" customFormat="1" ht="47.25" x14ac:dyDescent="0.25">
      <c r="A2" s="79" t="s">
        <v>1</v>
      </c>
      <c r="B2" s="80" t="s">
        <v>0</v>
      </c>
      <c r="C2" s="80" t="s">
        <v>2</v>
      </c>
      <c r="D2" s="80" t="s">
        <v>39</v>
      </c>
      <c r="E2" s="80" t="s">
        <v>3</v>
      </c>
      <c r="F2" s="80" t="s">
        <v>15</v>
      </c>
      <c r="G2" s="80" t="s">
        <v>33</v>
      </c>
      <c r="H2" s="80" t="s">
        <v>75</v>
      </c>
      <c r="I2" s="137" t="s">
        <v>171</v>
      </c>
    </row>
    <row r="3" spans="1:14" x14ac:dyDescent="0.25">
      <c r="A3" s="81">
        <v>450</v>
      </c>
      <c r="B3" s="82" t="s">
        <v>5</v>
      </c>
      <c r="C3" s="83" t="s">
        <v>115</v>
      </c>
      <c r="D3" s="83" t="s">
        <v>149</v>
      </c>
      <c r="E3" s="84" t="s">
        <v>13</v>
      </c>
      <c r="F3" s="60" t="s">
        <v>92</v>
      </c>
      <c r="G3" s="78">
        <v>597</v>
      </c>
      <c r="H3" s="78">
        <v>597</v>
      </c>
      <c r="I3" s="85" t="s">
        <v>172</v>
      </c>
    </row>
    <row r="4" spans="1:14" x14ac:dyDescent="0.25">
      <c r="A4" s="81">
        <v>452</v>
      </c>
      <c r="B4" s="82" t="s">
        <v>5</v>
      </c>
      <c r="C4" s="83" t="s">
        <v>116</v>
      </c>
      <c r="D4" s="83" t="s">
        <v>150</v>
      </c>
      <c r="E4" s="84" t="s">
        <v>13</v>
      </c>
      <c r="F4" s="60" t="s">
        <v>92</v>
      </c>
      <c r="G4" s="78">
        <v>933</v>
      </c>
      <c r="H4" s="78">
        <v>933</v>
      </c>
      <c r="I4" s="85" t="s">
        <v>172</v>
      </c>
    </row>
    <row r="5" spans="1:14" x14ac:dyDescent="0.25">
      <c r="A5" s="81">
        <v>3068</v>
      </c>
      <c r="B5" s="82" t="s">
        <v>16</v>
      </c>
      <c r="C5" s="83" t="s">
        <v>32</v>
      </c>
      <c r="D5" s="83" t="s">
        <v>17</v>
      </c>
      <c r="E5" s="84" t="s">
        <v>12</v>
      </c>
      <c r="F5" s="60" t="s">
        <v>40</v>
      </c>
      <c r="G5" s="78">
        <v>599</v>
      </c>
      <c r="H5" s="78">
        <v>94</v>
      </c>
      <c r="I5" s="85" t="s">
        <v>172</v>
      </c>
      <c r="M5" s="184"/>
      <c r="N5" s="185"/>
    </row>
    <row r="6" spans="1:14" x14ac:dyDescent="0.25">
      <c r="A6" s="81">
        <v>402</v>
      </c>
      <c r="B6" s="82" t="s">
        <v>5</v>
      </c>
      <c r="C6" s="83" t="s">
        <v>117</v>
      </c>
      <c r="D6" s="83" t="s">
        <v>151</v>
      </c>
      <c r="E6" s="84" t="s">
        <v>8</v>
      </c>
      <c r="F6" s="60" t="s">
        <v>92</v>
      </c>
      <c r="G6" s="78">
        <v>454</v>
      </c>
      <c r="H6" s="78">
        <v>454</v>
      </c>
      <c r="I6" s="85" t="s">
        <v>172</v>
      </c>
      <c r="M6" s="184"/>
      <c r="N6" s="185"/>
    </row>
    <row r="7" spans="1:14" x14ac:dyDescent="0.25">
      <c r="A7" s="81">
        <v>1207</v>
      </c>
      <c r="B7" s="82" t="s">
        <v>16</v>
      </c>
      <c r="C7" s="83" t="s">
        <v>83</v>
      </c>
      <c r="D7" s="83" t="s">
        <v>20</v>
      </c>
      <c r="E7" s="84" t="s">
        <v>9</v>
      </c>
      <c r="F7" s="60" t="s">
        <v>92</v>
      </c>
      <c r="G7" s="78">
        <v>333</v>
      </c>
      <c r="H7" s="78">
        <v>333</v>
      </c>
      <c r="I7" s="85" t="s">
        <v>172</v>
      </c>
      <c r="M7" s="184"/>
      <c r="N7" s="185"/>
    </row>
    <row r="8" spans="1:14" x14ac:dyDescent="0.25">
      <c r="A8" s="81">
        <v>454</v>
      </c>
      <c r="B8" s="82" t="s">
        <v>5</v>
      </c>
      <c r="C8" s="83" t="s">
        <v>113</v>
      </c>
      <c r="D8" s="83" t="s">
        <v>157</v>
      </c>
      <c r="E8" s="84" t="s">
        <v>8</v>
      </c>
      <c r="F8" s="60" t="s">
        <v>60</v>
      </c>
      <c r="G8" s="78">
        <v>783</v>
      </c>
      <c r="H8" s="78">
        <v>662</v>
      </c>
      <c r="I8" s="85" t="s">
        <v>172</v>
      </c>
      <c r="M8" s="184"/>
      <c r="N8" s="185"/>
    </row>
    <row r="9" spans="1:14" x14ac:dyDescent="0.25">
      <c r="A9" s="81">
        <v>153</v>
      </c>
      <c r="B9" s="82" t="s">
        <v>16</v>
      </c>
      <c r="C9" s="83" t="s">
        <v>84</v>
      </c>
      <c r="D9" s="83" t="s">
        <v>88</v>
      </c>
      <c r="E9" s="84" t="s">
        <v>7</v>
      </c>
      <c r="F9" s="60" t="s">
        <v>92</v>
      </c>
      <c r="G9" s="78">
        <v>387</v>
      </c>
      <c r="H9" s="78">
        <v>387</v>
      </c>
      <c r="I9" s="85" t="s">
        <v>172</v>
      </c>
      <c r="M9" s="184"/>
      <c r="N9" s="185"/>
    </row>
    <row r="10" spans="1:14" x14ac:dyDescent="0.25">
      <c r="A10" s="81">
        <v>127</v>
      </c>
      <c r="B10" s="82" t="s">
        <v>16</v>
      </c>
      <c r="C10" s="83" t="s">
        <v>46</v>
      </c>
      <c r="D10" s="83" t="s">
        <v>53</v>
      </c>
      <c r="E10" s="84" t="s">
        <v>8</v>
      </c>
      <c r="F10" s="60" t="s">
        <v>58</v>
      </c>
      <c r="G10" s="78">
        <v>357</v>
      </c>
      <c r="H10" s="78">
        <v>76</v>
      </c>
      <c r="I10" s="85" t="s">
        <v>172</v>
      </c>
      <c r="M10" s="184"/>
      <c r="N10" s="185"/>
    </row>
    <row r="11" spans="1:14" x14ac:dyDescent="0.25">
      <c r="A11" s="81">
        <v>109</v>
      </c>
      <c r="B11" s="82" t="s">
        <v>16</v>
      </c>
      <c r="C11" s="83" t="s">
        <v>118</v>
      </c>
      <c r="D11" s="83" t="s">
        <v>152</v>
      </c>
      <c r="E11" s="84" t="s">
        <v>6</v>
      </c>
      <c r="F11" s="60" t="s">
        <v>92</v>
      </c>
      <c r="G11" s="78">
        <v>374</v>
      </c>
      <c r="H11" s="78">
        <v>374</v>
      </c>
      <c r="I11" s="85" t="s">
        <v>172</v>
      </c>
      <c r="M11" s="184"/>
      <c r="N11" s="185"/>
    </row>
    <row r="12" spans="1:14" x14ac:dyDescent="0.25">
      <c r="A12" s="81">
        <v>442</v>
      </c>
      <c r="B12" s="82" t="s">
        <v>5</v>
      </c>
      <c r="C12" s="83" t="s">
        <v>47</v>
      </c>
      <c r="D12" s="83" t="s">
        <v>153</v>
      </c>
      <c r="E12" s="84" t="s">
        <v>8</v>
      </c>
      <c r="F12" s="60" t="s">
        <v>60</v>
      </c>
      <c r="G12" s="78">
        <v>1393</v>
      </c>
      <c r="H12" s="78">
        <v>1112</v>
      </c>
      <c r="I12" s="85" t="s">
        <v>172</v>
      </c>
    </row>
    <row r="13" spans="1:14" x14ac:dyDescent="0.25">
      <c r="A13" s="81">
        <v>455</v>
      </c>
      <c r="B13" s="82" t="s">
        <v>5</v>
      </c>
      <c r="C13" s="83" t="s">
        <v>119</v>
      </c>
      <c r="D13" s="83" t="s">
        <v>154</v>
      </c>
      <c r="E13" s="84" t="s">
        <v>9</v>
      </c>
      <c r="F13" s="60" t="s">
        <v>92</v>
      </c>
      <c r="G13" s="78">
        <v>384</v>
      </c>
      <c r="H13" s="78">
        <v>384</v>
      </c>
      <c r="I13" s="85" t="s">
        <v>172</v>
      </c>
    </row>
    <row r="14" spans="1:14" x14ac:dyDescent="0.25">
      <c r="A14" s="81">
        <v>471</v>
      </c>
      <c r="B14" s="82" t="s">
        <v>5</v>
      </c>
      <c r="C14" s="83" t="s">
        <v>130</v>
      </c>
      <c r="D14" s="83" t="s">
        <v>70</v>
      </c>
      <c r="E14" s="84" t="s">
        <v>8</v>
      </c>
      <c r="F14" s="60" t="s">
        <v>92</v>
      </c>
      <c r="G14" s="78">
        <v>525</v>
      </c>
      <c r="H14" s="78">
        <v>525</v>
      </c>
      <c r="I14" s="85" t="s">
        <v>173</v>
      </c>
    </row>
    <row r="15" spans="1:14" x14ac:dyDescent="0.25">
      <c r="A15" s="81">
        <v>467</v>
      </c>
      <c r="B15" s="82" t="s">
        <v>5</v>
      </c>
      <c r="C15" s="83" t="s">
        <v>120</v>
      </c>
      <c r="D15" s="83" t="s">
        <v>155</v>
      </c>
      <c r="E15" s="84" t="s">
        <v>10</v>
      </c>
      <c r="F15" s="60" t="s">
        <v>92</v>
      </c>
      <c r="G15" s="78">
        <v>653</v>
      </c>
      <c r="H15" s="78">
        <v>653</v>
      </c>
      <c r="I15" s="85" t="s">
        <v>172</v>
      </c>
    </row>
    <row r="16" spans="1:14" x14ac:dyDescent="0.25">
      <c r="A16" s="81">
        <v>1138</v>
      </c>
      <c r="B16" s="82" t="s">
        <v>16</v>
      </c>
      <c r="C16" s="83" t="s">
        <v>85</v>
      </c>
      <c r="D16" s="83" t="s">
        <v>21</v>
      </c>
      <c r="E16" s="84" t="s">
        <v>9</v>
      </c>
      <c r="F16" s="60" t="s">
        <v>92</v>
      </c>
      <c r="G16" s="78">
        <v>435</v>
      </c>
      <c r="H16" s="78">
        <v>435</v>
      </c>
      <c r="I16" s="85" t="s">
        <v>172</v>
      </c>
    </row>
    <row r="17" spans="1:9" x14ac:dyDescent="0.25">
      <c r="A17" s="81">
        <v>457</v>
      </c>
      <c r="B17" s="82" t="s">
        <v>5</v>
      </c>
      <c r="C17" s="83" t="s">
        <v>121</v>
      </c>
      <c r="D17" s="83" t="s">
        <v>69</v>
      </c>
      <c r="E17" s="84" t="s">
        <v>7</v>
      </c>
      <c r="F17" s="60" t="s">
        <v>92</v>
      </c>
      <c r="G17" s="78">
        <v>967</v>
      </c>
      <c r="H17" s="78">
        <v>967</v>
      </c>
      <c r="I17" s="85" t="s">
        <v>172</v>
      </c>
    </row>
    <row r="18" spans="1:9" x14ac:dyDescent="0.25">
      <c r="A18" s="81">
        <v>186</v>
      </c>
      <c r="B18" s="82" t="s">
        <v>16</v>
      </c>
      <c r="C18" s="83" t="s">
        <v>66</v>
      </c>
      <c r="D18" s="83" t="s">
        <v>148</v>
      </c>
      <c r="E18" s="84" t="s">
        <v>6</v>
      </c>
      <c r="F18" s="60" t="s">
        <v>92</v>
      </c>
      <c r="G18" s="78">
        <v>810</v>
      </c>
      <c r="H18" s="78">
        <v>810</v>
      </c>
      <c r="I18" s="85" t="s">
        <v>172</v>
      </c>
    </row>
    <row r="19" spans="1:9" x14ac:dyDescent="0.25">
      <c r="A19" s="81">
        <v>1164</v>
      </c>
      <c r="B19" s="82" t="s">
        <v>16</v>
      </c>
      <c r="C19" s="83" t="s">
        <v>137</v>
      </c>
      <c r="D19" s="83" t="s">
        <v>158</v>
      </c>
      <c r="E19" s="84" t="s">
        <v>13</v>
      </c>
      <c r="F19" s="60" t="s">
        <v>92</v>
      </c>
      <c r="G19" s="78">
        <v>235</v>
      </c>
      <c r="H19" s="78">
        <v>235</v>
      </c>
      <c r="I19" s="85" t="s">
        <v>172</v>
      </c>
    </row>
    <row r="20" spans="1:9" x14ac:dyDescent="0.25">
      <c r="A20" s="81">
        <v>163</v>
      </c>
      <c r="B20" s="82" t="s">
        <v>16</v>
      </c>
      <c r="C20" s="83" t="s">
        <v>62</v>
      </c>
      <c r="D20" s="83" t="s">
        <v>89</v>
      </c>
      <c r="E20" s="84" t="s">
        <v>6</v>
      </c>
      <c r="F20" s="60" t="s">
        <v>92</v>
      </c>
      <c r="G20" s="78">
        <v>281</v>
      </c>
      <c r="H20" s="78">
        <v>281</v>
      </c>
      <c r="I20" s="85" t="s">
        <v>172</v>
      </c>
    </row>
    <row r="21" spans="1:9" x14ac:dyDescent="0.25">
      <c r="A21" s="81">
        <v>267</v>
      </c>
      <c r="B21" s="82" t="s">
        <v>16</v>
      </c>
      <c r="C21" s="83" t="s">
        <v>49</v>
      </c>
      <c r="D21" s="83" t="s">
        <v>143</v>
      </c>
      <c r="E21" s="84" t="s">
        <v>7</v>
      </c>
      <c r="F21" s="60" t="s">
        <v>60</v>
      </c>
      <c r="G21" s="78">
        <v>254</v>
      </c>
      <c r="H21" s="78">
        <v>214</v>
      </c>
      <c r="I21" s="85" t="s">
        <v>172</v>
      </c>
    </row>
    <row r="22" spans="1:9" x14ac:dyDescent="0.25">
      <c r="A22" s="81">
        <v>1123</v>
      </c>
      <c r="B22" s="82" t="s">
        <v>16</v>
      </c>
      <c r="C22" s="83" t="s">
        <v>86</v>
      </c>
      <c r="D22" s="83" t="s">
        <v>90</v>
      </c>
      <c r="E22" s="84" t="s">
        <v>10</v>
      </c>
      <c r="F22" s="60" t="s">
        <v>92</v>
      </c>
      <c r="G22" s="78">
        <v>505</v>
      </c>
      <c r="H22" s="78">
        <v>505</v>
      </c>
      <c r="I22" s="85" t="s">
        <v>172</v>
      </c>
    </row>
    <row r="23" spans="1:9" x14ac:dyDescent="0.25">
      <c r="A23" s="81">
        <v>884</v>
      </c>
      <c r="B23" s="82" t="s">
        <v>5</v>
      </c>
      <c r="C23" s="82" t="s">
        <v>122</v>
      </c>
      <c r="D23" s="82" t="s">
        <v>71</v>
      </c>
      <c r="E23" s="86" t="s">
        <v>10</v>
      </c>
      <c r="F23" s="60" t="s">
        <v>92</v>
      </c>
      <c r="G23" s="87">
        <v>297</v>
      </c>
      <c r="H23" s="87">
        <v>297</v>
      </c>
      <c r="I23" s="85" t="s">
        <v>172</v>
      </c>
    </row>
    <row r="24" spans="1:9" x14ac:dyDescent="0.25">
      <c r="A24" s="81">
        <v>101</v>
      </c>
      <c r="B24" s="82" t="s">
        <v>16</v>
      </c>
      <c r="C24" s="83" t="s">
        <v>93</v>
      </c>
      <c r="D24" s="83" t="s">
        <v>94</v>
      </c>
      <c r="E24" s="84" t="s">
        <v>6</v>
      </c>
      <c r="F24" s="60" t="s">
        <v>92</v>
      </c>
      <c r="G24" s="78">
        <v>225</v>
      </c>
      <c r="H24" s="78">
        <v>225</v>
      </c>
      <c r="I24" s="85" t="s">
        <v>172</v>
      </c>
    </row>
    <row r="25" spans="1:9" x14ac:dyDescent="0.25">
      <c r="A25" s="81">
        <v>458</v>
      </c>
      <c r="B25" s="82" t="s">
        <v>5</v>
      </c>
      <c r="C25" s="83" t="s">
        <v>123</v>
      </c>
      <c r="D25" s="83" t="s">
        <v>54</v>
      </c>
      <c r="E25" s="84" t="s">
        <v>10</v>
      </c>
      <c r="F25" s="60" t="s">
        <v>92</v>
      </c>
      <c r="G25" s="78">
        <v>656</v>
      </c>
      <c r="H25" s="78">
        <v>656</v>
      </c>
      <c r="I25" s="85" t="s">
        <v>172</v>
      </c>
    </row>
    <row r="26" spans="1:9" x14ac:dyDescent="0.25">
      <c r="A26" s="81">
        <v>1120</v>
      </c>
      <c r="B26" s="82" t="s">
        <v>16</v>
      </c>
      <c r="C26" s="83" t="s">
        <v>124</v>
      </c>
      <c r="D26" s="83" t="s">
        <v>18</v>
      </c>
      <c r="E26" s="84" t="s">
        <v>13</v>
      </c>
      <c r="F26" s="60" t="s">
        <v>92</v>
      </c>
      <c r="G26" s="78">
        <v>280</v>
      </c>
      <c r="H26" s="78">
        <v>280</v>
      </c>
      <c r="I26" s="85" t="s">
        <v>172</v>
      </c>
    </row>
    <row r="27" spans="1:9" x14ac:dyDescent="0.25">
      <c r="A27" s="81">
        <v>222</v>
      </c>
      <c r="B27" s="82" t="s">
        <v>16</v>
      </c>
      <c r="C27" s="83" t="s">
        <v>131</v>
      </c>
      <c r="D27" s="83" t="s">
        <v>55</v>
      </c>
      <c r="E27" s="84" t="s">
        <v>9</v>
      </c>
      <c r="F27" s="60" t="s">
        <v>92</v>
      </c>
      <c r="G27" s="78">
        <v>444</v>
      </c>
      <c r="H27" s="78">
        <v>444</v>
      </c>
      <c r="I27" s="85" t="s">
        <v>172</v>
      </c>
    </row>
    <row r="28" spans="1:9" x14ac:dyDescent="0.25">
      <c r="A28" s="81">
        <v>478</v>
      </c>
      <c r="B28" s="82" t="s">
        <v>5</v>
      </c>
      <c r="C28" s="83" t="s">
        <v>125</v>
      </c>
      <c r="D28" s="83" t="s">
        <v>144</v>
      </c>
      <c r="E28" s="84" t="s">
        <v>10</v>
      </c>
      <c r="F28" s="60" t="s">
        <v>92</v>
      </c>
      <c r="G28" s="78">
        <v>306</v>
      </c>
      <c r="H28" s="78">
        <v>306</v>
      </c>
      <c r="I28" s="85" t="s">
        <v>172</v>
      </c>
    </row>
    <row r="29" spans="1:9" x14ac:dyDescent="0.25">
      <c r="A29" s="81">
        <v>3067</v>
      </c>
      <c r="B29" s="82" t="s">
        <v>16</v>
      </c>
      <c r="C29" s="83" t="s">
        <v>50</v>
      </c>
      <c r="D29" s="83" t="s">
        <v>145</v>
      </c>
      <c r="E29" s="84" t="s">
        <v>7</v>
      </c>
      <c r="F29" s="60" t="s">
        <v>61</v>
      </c>
      <c r="G29" s="78">
        <v>284</v>
      </c>
      <c r="H29" s="78">
        <v>262</v>
      </c>
      <c r="I29" s="85" t="s">
        <v>172</v>
      </c>
    </row>
    <row r="30" spans="1:9" x14ac:dyDescent="0.25">
      <c r="A30" s="81">
        <v>459</v>
      </c>
      <c r="B30" s="82" t="s">
        <v>5</v>
      </c>
      <c r="C30" s="83" t="s">
        <v>126</v>
      </c>
      <c r="D30" s="83" t="s">
        <v>91</v>
      </c>
      <c r="E30" s="84" t="s">
        <v>9</v>
      </c>
      <c r="F30" s="60" t="s">
        <v>92</v>
      </c>
      <c r="G30" s="78">
        <v>482</v>
      </c>
      <c r="H30" s="78">
        <v>482</v>
      </c>
      <c r="I30" s="85" t="s">
        <v>172</v>
      </c>
    </row>
    <row r="31" spans="1:9" x14ac:dyDescent="0.25">
      <c r="A31" s="81">
        <v>174</v>
      </c>
      <c r="B31" s="82" t="s">
        <v>16</v>
      </c>
      <c r="C31" s="83" t="s">
        <v>51</v>
      </c>
      <c r="D31" s="83" t="s">
        <v>146</v>
      </c>
      <c r="E31" s="84" t="s">
        <v>6</v>
      </c>
      <c r="F31" s="60" t="s">
        <v>60</v>
      </c>
      <c r="G31" s="78">
        <v>352</v>
      </c>
      <c r="H31" s="78">
        <v>125</v>
      </c>
      <c r="I31" s="85" t="s">
        <v>172</v>
      </c>
    </row>
    <row r="32" spans="1:9" x14ac:dyDescent="0.25">
      <c r="A32" s="81">
        <v>466</v>
      </c>
      <c r="B32" s="82" t="s">
        <v>5</v>
      </c>
      <c r="C32" s="83" t="s">
        <v>127</v>
      </c>
      <c r="D32" s="83" t="s">
        <v>72</v>
      </c>
      <c r="E32" s="84" t="s">
        <v>12</v>
      </c>
      <c r="F32" s="60" t="s">
        <v>92</v>
      </c>
      <c r="G32" s="78">
        <v>589</v>
      </c>
      <c r="H32" s="78">
        <v>589</v>
      </c>
      <c r="I32" s="85" t="s">
        <v>172</v>
      </c>
    </row>
    <row r="33" spans="1:12" x14ac:dyDescent="0.25">
      <c r="A33" s="81">
        <v>187</v>
      </c>
      <c r="B33" s="82" t="s">
        <v>16</v>
      </c>
      <c r="C33" s="83" t="s">
        <v>52</v>
      </c>
      <c r="D33" s="83" t="s">
        <v>64</v>
      </c>
      <c r="E33" s="84" t="s">
        <v>13</v>
      </c>
      <c r="F33" s="60" t="s">
        <v>59</v>
      </c>
      <c r="G33" s="78">
        <v>279</v>
      </c>
      <c r="H33" s="78">
        <v>72</v>
      </c>
      <c r="I33" s="85" t="s">
        <v>172</v>
      </c>
    </row>
    <row r="34" spans="1:12" x14ac:dyDescent="0.25">
      <c r="A34" s="81">
        <v>191</v>
      </c>
      <c r="B34" s="82" t="s">
        <v>16</v>
      </c>
      <c r="C34" s="83" t="s">
        <v>63</v>
      </c>
      <c r="D34" s="83" t="s">
        <v>161</v>
      </c>
      <c r="E34" s="84" t="s">
        <v>13</v>
      </c>
      <c r="F34" s="60" t="s">
        <v>92</v>
      </c>
      <c r="G34" s="78">
        <v>387</v>
      </c>
      <c r="H34" s="78">
        <v>387</v>
      </c>
      <c r="I34" s="85" t="s">
        <v>172</v>
      </c>
    </row>
    <row r="35" spans="1:12" x14ac:dyDescent="0.25">
      <c r="A35" s="81">
        <v>1118</v>
      </c>
      <c r="B35" s="82" t="s">
        <v>16</v>
      </c>
      <c r="C35" s="83" t="s">
        <v>87</v>
      </c>
      <c r="D35" s="83" t="s">
        <v>147</v>
      </c>
      <c r="E35" s="84" t="s">
        <v>9</v>
      </c>
      <c r="F35" s="60" t="s">
        <v>92</v>
      </c>
      <c r="G35" s="78">
        <v>321</v>
      </c>
      <c r="H35" s="78">
        <v>321</v>
      </c>
      <c r="I35" s="85" t="s">
        <v>172</v>
      </c>
    </row>
    <row r="36" spans="1:12" x14ac:dyDescent="0.25">
      <c r="A36" s="81">
        <v>178</v>
      </c>
      <c r="B36" s="82" t="s">
        <v>16</v>
      </c>
      <c r="C36" s="83" t="s">
        <v>67</v>
      </c>
      <c r="D36" s="83" t="s">
        <v>160</v>
      </c>
      <c r="E36" s="84" t="s">
        <v>10</v>
      </c>
      <c r="F36" s="60" t="s">
        <v>92</v>
      </c>
      <c r="G36" s="78">
        <v>310</v>
      </c>
      <c r="H36" s="78">
        <v>310</v>
      </c>
      <c r="I36" s="85" t="s">
        <v>172</v>
      </c>
    </row>
    <row r="37" spans="1:12" x14ac:dyDescent="0.25">
      <c r="A37" s="81">
        <v>474</v>
      </c>
      <c r="B37" s="82" t="s">
        <v>5</v>
      </c>
      <c r="C37" s="83" t="s">
        <v>132</v>
      </c>
      <c r="D37" s="83" t="s">
        <v>95</v>
      </c>
      <c r="E37" s="84" t="s">
        <v>8</v>
      </c>
      <c r="F37" s="60" t="s">
        <v>92</v>
      </c>
      <c r="G37" s="78">
        <v>150</v>
      </c>
      <c r="H37" s="78">
        <v>150</v>
      </c>
      <c r="I37" s="85" t="s">
        <v>172</v>
      </c>
    </row>
    <row r="38" spans="1:12" x14ac:dyDescent="0.25">
      <c r="A38" s="81">
        <v>463</v>
      </c>
      <c r="B38" s="82" t="s">
        <v>5</v>
      </c>
      <c r="C38" s="83" t="s">
        <v>128</v>
      </c>
      <c r="D38" s="83" t="s">
        <v>73</v>
      </c>
      <c r="E38" s="84" t="s">
        <v>11</v>
      </c>
      <c r="F38" s="60" t="s">
        <v>92</v>
      </c>
      <c r="G38" s="78">
        <v>1791</v>
      </c>
      <c r="H38" s="78">
        <v>1791</v>
      </c>
      <c r="I38" s="85" t="s">
        <v>172</v>
      </c>
    </row>
    <row r="39" spans="1:12" x14ac:dyDescent="0.25">
      <c r="A39" s="88">
        <v>464</v>
      </c>
      <c r="B39" s="89" t="s">
        <v>5</v>
      </c>
      <c r="C39" s="89" t="s">
        <v>129</v>
      </c>
      <c r="D39" s="89" t="s">
        <v>156</v>
      </c>
      <c r="E39" s="90" t="s">
        <v>6</v>
      </c>
      <c r="F39" s="91" t="s">
        <v>92</v>
      </c>
      <c r="G39" s="92">
        <v>660</v>
      </c>
      <c r="H39" s="92">
        <v>660</v>
      </c>
      <c r="I39" s="93" t="s">
        <v>172</v>
      </c>
    </row>
    <row r="40" spans="1:12" ht="15" customHeight="1" x14ac:dyDescent="0.25">
      <c r="A40" s="11" t="s">
        <v>14</v>
      </c>
      <c r="B40" s="61"/>
      <c r="C40" s="7">
        <f>COUNTA(C3:C39)</f>
        <v>37</v>
      </c>
      <c r="D40" s="7"/>
      <c r="E40" s="7"/>
      <c r="F40" s="7"/>
      <c r="G40" s="9">
        <f>+SUM(G3:G39)</f>
        <v>19072</v>
      </c>
      <c r="H40" s="9">
        <f>+SUM(H3:H39)</f>
        <v>17388</v>
      </c>
      <c r="I40" s="9"/>
    </row>
    <row r="41" spans="1:12" x14ac:dyDescent="0.25">
      <c r="A41" s="189" t="s">
        <v>177</v>
      </c>
      <c r="B41" s="190"/>
      <c r="C41" s="189"/>
      <c r="D41" s="189"/>
      <c r="E41" s="189"/>
      <c r="F41" s="189"/>
      <c r="G41" s="189"/>
      <c r="H41" s="189"/>
      <c r="I41" s="189"/>
    </row>
    <row r="42" spans="1:12" x14ac:dyDescent="0.25">
      <c r="A42" s="188" t="s">
        <v>164</v>
      </c>
      <c r="B42" s="188"/>
      <c r="C42" s="188"/>
      <c r="D42" s="188"/>
      <c r="E42" s="188"/>
      <c r="F42" s="188"/>
      <c r="G42" s="188"/>
      <c r="H42" s="188"/>
      <c r="I42" s="188"/>
    </row>
    <row r="43" spans="1:12" ht="15" customHeight="1" x14ac:dyDescent="0.25">
      <c r="A43" s="188" t="s">
        <v>38</v>
      </c>
      <c r="B43" s="188"/>
      <c r="C43" s="188"/>
      <c r="D43" s="188"/>
      <c r="E43" s="188"/>
      <c r="F43" s="188"/>
      <c r="G43" s="188"/>
      <c r="H43" s="188"/>
      <c r="I43" s="188"/>
    </row>
    <row r="44" spans="1:12" ht="15" customHeight="1" x14ac:dyDescent="0.25">
      <c r="A44" s="191" t="s">
        <v>170</v>
      </c>
      <c r="B44" s="191"/>
      <c r="C44" s="191"/>
      <c r="D44" s="191"/>
      <c r="E44" s="191"/>
      <c r="F44" s="191"/>
      <c r="G44" s="191"/>
      <c r="H44" s="191"/>
      <c r="I44" s="191"/>
      <c r="J44" s="186"/>
      <c r="K44" s="186"/>
      <c r="L44" s="186"/>
    </row>
    <row r="45" spans="1:12" x14ac:dyDescent="0.25">
      <c r="H45" s="30"/>
    </row>
    <row r="46" spans="1:12" x14ac:dyDescent="0.25">
      <c r="H46" s="30"/>
    </row>
    <row r="49" spans="7:7" x14ac:dyDescent="0.25">
      <c r="G49" s="30"/>
    </row>
  </sheetData>
  <mergeCells count="5">
    <mergeCell ref="A1:I1"/>
    <mergeCell ref="A43:I43"/>
    <mergeCell ref="A42:I42"/>
    <mergeCell ref="A41:I41"/>
    <mergeCell ref="A44:I44"/>
  </mergeCells>
  <conditionalFormatting sqref="A36">
    <cfRule type="duplicateValues" dxfId="39" priority="22"/>
  </conditionalFormatting>
  <conditionalFormatting sqref="A25:A33">
    <cfRule type="duplicateValues" dxfId="38" priority="21"/>
  </conditionalFormatting>
  <conditionalFormatting sqref="A35">
    <cfRule type="duplicateValues" dxfId="37" priority="11"/>
  </conditionalFormatting>
  <conditionalFormatting sqref="A3:A25">
    <cfRule type="duplicateValues" dxfId="36" priority="49"/>
  </conditionalFormatting>
  <conditionalFormatting sqref="A23">
    <cfRule type="duplicateValues" dxfId="35" priority="9"/>
  </conditionalFormatting>
  <conditionalFormatting sqref="A32:A36">
    <cfRule type="duplicateValues" dxfId="34" priority="51"/>
  </conditionalFormatting>
  <conditionalFormatting sqref="A36:A38">
    <cfRule type="duplicateValues" dxfId="33" priority="7"/>
  </conditionalFormatting>
  <conditionalFormatting sqref="A35">
    <cfRule type="duplicateValues" dxfId="32" priority="6"/>
  </conditionalFormatting>
  <conditionalFormatting sqref="A34">
    <cfRule type="duplicateValues" dxfId="31" priority="5"/>
  </conditionalFormatting>
  <conditionalFormatting sqref="A22">
    <cfRule type="duplicateValues" dxfId="30" priority="4"/>
  </conditionalFormatting>
  <conditionalFormatting sqref="A38">
    <cfRule type="duplicateValues" dxfId="29" priority="3"/>
  </conditionalFormatting>
  <conditionalFormatting sqref="A39">
    <cfRule type="duplicateValues" dxfId="28" priority="2"/>
  </conditionalFormatting>
  <pageMargins left="0.7" right="0.7" top="0.75" bottom="0.75" header="0.3" footer="0.3"/>
  <pageSetup scale="61" fitToHeight="0"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zoomScale="85" zoomScaleNormal="85" workbookViewId="0">
      <pane ySplit="2" topLeftCell="A3" activePane="bottomLeft" state="frozen"/>
      <selection pane="bottomLeft" activeCell="J34" sqref="J34"/>
    </sheetView>
  </sheetViews>
  <sheetFormatPr defaultRowHeight="15" x14ac:dyDescent="0.25"/>
  <cols>
    <col min="1" max="1" width="10.85546875" customWidth="1"/>
    <col min="2" max="2" width="60.42578125" bestFit="1" customWidth="1"/>
    <col min="3" max="4" width="9.7109375" customWidth="1"/>
    <col min="5" max="10" width="14.28515625" customWidth="1"/>
  </cols>
  <sheetData>
    <row r="1" spans="1:10" ht="18.75" x14ac:dyDescent="0.25">
      <c r="A1" s="192" t="s">
        <v>76</v>
      </c>
      <c r="B1" s="192"/>
      <c r="C1" s="192"/>
      <c r="D1" s="192"/>
      <c r="E1" s="192"/>
      <c r="F1" s="192"/>
      <c r="G1" s="192"/>
      <c r="H1" s="192"/>
      <c r="I1" s="192"/>
      <c r="J1" s="10"/>
    </row>
    <row r="2" spans="1:10" ht="45" x14ac:dyDescent="0.25">
      <c r="A2" s="79" t="s">
        <v>1</v>
      </c>
      <c r="B2" s="94" t="s">
        <v>2</v>
      </c>
      <c r="C2" s="94" t="s">
        <v>3</v>
      </c>
      <c r="D2" s="94" t="s">
        <v>0</v>
      </c>
      <c r="E2" s="94" t="s">
        <v>22</v>
      </c>
      <c r="F2" s="94" t="s">
        <v>24</v>
      </c>
      <c r="G2" s="94" t="s">
        <v>23</v>
      </c>
      <c r="H2" s="94" t="s">
        <v>109</v>
      </c>
      <c r="I2" s="94" t="s">
        <v>110</v>
      </c>
      <c r="J2" s="94" t="s">
        <v>111</v>
      </c>
    </row>
    <row r="3" spans="1:10" x14ac:dyDescent="0.25">
      <c r="A3" s="81">
        <v>450</v>
      </c>
      <c r="B3" s="95" t="s">
        <v>115</v>
      </c>
      <c r="C3" s="96">
        <v>8</v>
      </c>
      <c r="D3" s="96" t="s">
        <v>5</v>
      </c>
      <c r="E3" s="97"/>
      <c r="F3" s="97"/>
      <c r="G3" s="98"/>
      <c r="H3" s="98" t="s">
        <v>112</v>
      </c>
      <c r="I3" s="97"/>
      <c r="J3" s="97"/>
    </row>
    <row r="4" spans="1:10" x14ac:dyDescent="0.25">
      <c r="A4" s="81">
        <v>452</v>
      </c>
      <c r="B4" s="95" t="s">
        <v>116</v>
      </c>
      <c r="C4" s="96">
        <v>8</v>
      </c>
      <c r="D4" s="96" t="s">
        <v>5</v>
      </c>
      <c r="E4" s="97"/>
      <c r="F4" s="97"/>
      <c r="G4" s="97"/>
      <c r="H4" s="98" t="s">
        <v>112</v>
      </c>
      <c r="I4" s="98"/>
      <c r="J4" s="98"/>
    </row>
    <row r="5" spans="1:10" x14ac:dyDescent="0.25">
      <c r="A5" s="81">
        <v>402</v>
      </c>
      <c r="B5" s="95" t="s">
        <v>117</v>
      </c>
      <c r="C5" s="96">
        <v>1</v>
      </c>
      <c r="D5" s="96" t="s">
        <v>5</v>
      </c>
      <c r="E5" s="98" t="s">
        <v>112</v>
      </c>
      <c r="F5" s="97"/>
      <c r="G5" s="97"/>
      <c r="H5" s="98"/>
      <c r="I5" s="98"/>
      <c r="J5" s="98" t="s">
        <v>112</v>
      </c>
    </row>
    <row r="6" spans="1:10" x14ac:dyDescent="0.25">
      <c r="A6" s="81">
        <v>454</v>
      </c>
      <c r="B6" s="95" t="s">
        <v>113</v>
      </c>
      <c r="C6" s="96">
        <v>1</v>
      </c>
      <c r="D6" s="96" t="s">
        <v>5</v>
      </c>
      <c r="E6" s="97"/>
      <c r="F6" s="97"/>
      <c r="G6" s="97"/>
      <c r="H6" s="98" t="s">
        <v>112</v>
      </c>
      <c r="I6" s="98"/>
      <c r="J6" s="98"/>
    </row>
    <row r="7" spans="1:10" x14ac:dyDescent="0.25">
      <c r="A7" s="81">
        <v>442</v>
      </c>
      <c r="B7" s="95" t="s">
        <v>47</v>
      </c>
      <c r="C7" s="96">
        <v>1</v>
      </c>
      <c r="D7" s="96" t="s">
        <v>5</v>
      </c>
      <c r="E7" s="97"/>
      <c r="F7" s="98" t="s">
        <v>114</v>
      </c>
      <c r="G7" s="97"/>
      <c r="H7" s="98" t="s">
        <v>112</v>
      </c>
      <c r="I7" s="98"/>
      <c r="J7" s="98" t="s">
        <v>112</v>
      </c>
    </row>
    <row r="8" spans="1:10" x14ac:dyDescent="0.25">
      <c r="A8" s="81">
        <v>455</v>
      </c>
      <c r="B8" s="95" t="s">
        <v>119</v>
      </c>
      <c r="C8" s="96">
        <v>4</v>
      </c>
      <c r="D8" s="96" t="s">
        <v>5</v>
      </c>
      <c r="E8" s="97"/>
      <c r="F8" s="98"/>
      <c r="G8" s="97"/>
      <c r="H8" s="98" t="s">
        <v>112</v>
      </c>
      <c r="I8" s="98"/>
      <c r="J8" s="98"/>
    </row>
    <row r="9" spans="1:10" x14ac:dyDescent="0.25">
      <c r="A9" s="81">
        <v>471</v>
      </c>
      <c r="B9" s="95" t="s">
        <v>130</v>
      </c>
      <c r="C9" s="96">
        <v>1</v>
      </c>
      <c r="D9" s="96" t="s">
        <v>5</v>
      </c>
      <c r="E9" s="97"/>
      <c r="F9" s="97"/>
      <c r="G9" s="97"/>
      <c r="H9" s="98"/>
      <c r="I9" s="98"/>
      <c r="J9" s="98" t="s">
        <v>112</v>
      </c>
    </row>
    <row r="10" spans="1:10" x14ac:dyDescent="0.25">
      <c r="A10" s="81">
        <v>467</v>
      </c>
      <c r="B10" s="95" t="s">
        <v>120</v>
      </c>
      <c r="C10" s="96">
        <v>5</v>
      </c>
      <c r="D10" s="96" t="s">
        <v>5</v>
      </c>
      <c r="E10" s="97"/>
      <c r="F10" s="97"/>
      <c r="G10" s="97"/>
      <c r="H10" s="98" t="s">
        <v>112</v>
      </c>
      <c r="I10" s="98"/>
      <c r="J10" s="98"/>
    </row>
    <row r="11" spans="1:10" x14ac:dyDescent="0.25">
      <c r="A11" s="81">
        <v>457</v>
      </c>
      <c r="B11" s="95" t="s">
        <v>121</v>
      </c>
      <c r="C11" s="96">
        <v>6</v>
      </c>
      <c r="D11" s="96" t="s">
        <v>5</v>
      </c>
      <c r="E11" s="98" t="s">
        <v>112</v>
      </c>
      <c r="F11" s="97"/>
      <c r="G11" s="97"/>
      <c r="H11" s="98" t="s">
        <v>112</v>
      </c>
      <c r="I11" s="97"/>
      <c r="J11" s="97"/>
    </row>
    <row r="12" spans="1:10" x14ac:dyDescent="0.25">
      <c r="A12" s="81">
        <v>186</v>
      </c>
      <c r="B12" s="95" t="s">
        <v>66</v>
      </c>
      <c r="C12" s="96">
        <v>7</v>
      </c>
      <c r="D12" s="96" t="s">
        <v>16</v>
      </c>
      <c r="E12" s="98"/>
      <c r="F12" s="97"/>
      <c r="G12" s="97"/>
      <c r="H12" s="98" t="s">
        <v>112</v>
      </c>
      <c r="I12" s="97"/>
      <c r="J12" s="97"/>
    </row>
    <row r="13" spans="1:10" x14ac:dyDescent="0.25">
      <c r="A13" s="81">
        <v>1124</v>
      </c>
      <c r="B13" s="95" t="s">
        <v>48</v>
      </c>
      <c r="C13" s="96">
        <v>8</v>
      </c>
      <c r="D13" s="96" t="s">
        <v>16</v>
      </c>
      <c r="E13" s="98" t="s">
        <v>112</v>
      </c>
      <c r="F13" s="97"/>
      <c r="G13" s="98" t="s">
        <v>112</v>
      </c>
      <c r="H13" s="98" t="s">
        <v>112</v>
      </c>
      <c r="I13" s="98"/>
      <c r="J13" s="98"/>
    </row>
    <row r="14" spans="1:10" x14ac:dyDescent="0.25">
      <c r="A14" s="81">
        <v>163</v>
      </c>
      <c r="B14" s="95" t="s">
        <v>62</v>
      </c>
      <c r="C14" s="96">
        <v>7</v>
      </c>
      <c r="D14" s="96" t="s">
        <v>16</v>
      </c>
      <c r="E14" s="97"/>
      <c r="F14" s="97"/>
      <c r="G14" s="98"/>
      <c r="H14" s="98" t="s">
        <v>112</v>
      </c>
      <c r="I14" s="97"/>
      <c r="J14" s="97"/>
    </row>
    <row r="15" spans="1:10" x14ac:dyDescent="0.25">
      <c r="A15" s="81">
        <v>884</v>
      </c>
      <c r="B15" s="95" t="s">
        <v>122</v>
      </c>
      <c r="C15" s="96">
        <v>5</v>
      </c>
      <c r="D15" s="96" t="s">
        <v>5</v>
      </c>
      <c r="E15" s="97"/>
      <c r="F15" s="97"/>
      <c r="G15" s="97"/>
      <c r="H15" s="98" t="s">
        <v>112</v>
      </c>
      <c r="I15" s="98" t="s">
        <v>112</v>
      </c>
      <c r="J15" s="95"/>
    </row>
    <row r="16" spans="1:10" x14ac:dyDescent="0.25">
      <c r="A16" s="81">
        <v>101</v>
      </c>
      <c r="B16" s="95" t="s">
        <v>93</v>
      </c>
      <c r="C16" s="96">
        <v>7</v>
      </c>
      <c r="D16" s="96" t="s">
        <v>16</v>
      </c>
      <c r="E16" s="97"/>
      <c r="F16" s="97"/>
      <c r="G16" s="98"/>
      <c r="H16" s="98" t="s">
        <v>112</v>
      </c>
      <c r="I16" s="98" t="s">
        <v>112</v>
      </c>
      <c r="J16" s="97"/>
    </row>
    <row r="17" spans="1:10" x14ac:dyDescent="0.25">
      <c r="A17" s="81">
        <v>458</v>
      </c>
      <c r="B17" s="95" t="s">
        <v>123</v>
      </c>
      <c r="C17" s="96">
        <v>5</v>
      </c>
      <c r="D17" s="96" t="s">
        <v>5</v>
      </c>
      <c r="E17" s="97"/>
      <c r="F17" s="97"/>
      <c r="G17" s="98" t="s">
        <v>112</v>
      </c>
      <c r="H17" s="98" t="s">
        <v>112</v>
      </c>
      <c r="I17" s="98"/>
      <c r="J17" s="98" t="s">
        <v>112</v>
      </c>
    </row>
    <row r="18" spans="1:10" x14ac:dyDescent="0.25">
      <c r="A18" s="81">
        <v>1120</v>
      </c>
      <c r="B18" s="95" t="s">
        <v>124</v>
      </c>
      <c r="C18" s="96">
        <v>8</v>
      </c>
      <c r="D18" s="96" t="s">
        <v>16</v>
      </c>
      <c r="E18" s="98" t="s">
        <v>112</v>
      </c>
      <c r="F18" s="97"/>
      <c r="G18" s="97"/>
      <c r="H18" s="97"/>
      <c r="I18" s="97"/>
      <c r="J18" s="97"/>
    </row>
    <row r="19" spans="1:10" x14ac:dyDescent="0.25">
      <c r="A19" s="81">
        <v>478</v>
      </c>
      <c r="B19" s="95" t="s">
        <v>125</v>
      </c>
      <c r="C19" s="96">
        <v>5</v>
      </c>
      <c r="D19" s="96" t="s">
        <v>5</v>
      </c>
      <c r="E19" s="97"/>
      <c r="F19" s="97"/>
      <c r="G19" s="97"/>
      <c r="H19" s="98" t="s">
        <v>112</v>
      </c>
      <c r="I19" s="98"/>
      <c r="J19" s="98" t="s">
        <v>112</v>
      </c>
    </row>
    <row r="20" spans="1:10" x14ac:dyDescent="0.25">
      <c r="A20" s="81">
        <v>459</v>
      </c>
      <c r="B20" s="95" t="s">
        <v>126</v>
      </c>
      <c r="C20" s="96">
        <v>4</v>
      </c>
      <c r="D20" s="96" t="s">
        <v>5</v>
      </c>
      <c r="E20" s="97"/>
      <c r="F20" s="98"/>
      <c r="G20" s="97"/>
      <c r="H20" s="98" t="s">
        <v>112</v>
      </c>
      <c r="I20" s="98"/>
      <c r="J20" s="98"/>
    </row>
    <row r="21" spans="1:10" x14ac:dyDescent="0.25">
      <c r="A21" s="81">
        <v>466</v>
      </c>
      <c r="B21" s="95" t="s">
        <v>127</v>
      </c>
      <c r="C21" s="96">
        <v>2</v>
      </c>
      <c r="D21" s="96" t="s">
        <v>5</v>
      </c>
      <c r="E21" s="97"/>
      <c r="F21" s="97"/>
      <c r="G21" s="97"/>
      <c r="H21" s="98"/>
      <c r="I21" s="98"/>
      <c r="J21" s="98" t="s">
        <v>112</v>
      </c>
    </row>
    <row r="22" spans="1:10" x14ac:dyDescent="0.25">
      <c r="A22" s="81">
        <v>178</v>
      </c>
      <c r="B22" s="95" t="s">
        <v>67</v>
      </c>
      <c r="C22" s="96">
        <v>5</v>
      </c>
      <c r="D22" s="96" t="s">
        <v>16</v>
      </c>
      <c r="E22" s="98" t="s">
        <v>112</v>
      </c>
      <c r="F22" s="97"/>
      <c r="G22" s="98" t="s">
        <v>112</v>
      </c>
      <c r="H22" s="97"/>
      <c r="I22" s="97"/>
      <c r="J22" s="97"/>
    </row>
    <row r="23" spans="1:10" x14ac:dyDescent="0.25">
      <c r="A23" s="81">
        <v>474</v>
      </c>
      <c r="B23" s="95" t="s">
        <v>132</v>
      </c>
      <c r="C23" s="96">
        <v>1</v>
      </c>
      <c r="D23" s="96" t="s">
        <v>5</v>
      </c>
      <c r="E23" s="97"/>
      <c r="F23" s="97"/>
      <c r="G23" s="97"/>
      <c r="H23" s="98"/>
      <c r="I23" s="98" t="s">
        <v>112</v>
      </c>
      <c r="J23" s="98"/>
    </row>
    <row r="24" spans="1:10" x14ac:dyDescent="0.25">
      <c r="A24" s="81">
        <v>463</v>
      </c>
      <c r="B24" s="95" t="s">
        <v>128</v>
      </c>
      <c r="C24" s="96">
        <v>3</v>
      </c>
      <c r="D24" s="96" t="s">
        <v>5</v>
      </c>
      <c r="E24" s="97"/>
      <c r="F24" s="98"/>
      <c r="G24" s="97"/>
      <c r="H24" s="98" t="s">
        <v>112</v>
      </c>
      <c r="I24" s="98"/>
      <c r="J24" s="98"/>
    </row>
    <row r="25" spans="1:10" x14ac:dyDescent="0.25">
      <c r="A25" s="88">
        <v>464</v>
      </c>
      <c r="B25" s="95" t="s">
        <v>129</v>
      </c>
      <c r="C25" s="96">
        <v>7</v>
      </c>
      <c r="D25" s="96" t="s">
        <v>5</v>
      </c>
      <c r="E25" s="97"/>
      <c r="F25" s="97"/>
      <c r="G25" s="98" t="s">
        <v>112</v>
      </c>
      <c r="H25" s="98" t="s">
        <v>112</v>
      </c>
      <c r="I25" s="97"/>
      <c r="J25" s="97"/>
    </row>
    <row r="26" spans="1:10" x14ac:dyDescent="0.25">
      <c r="A26" s="12" t="s">
        <v>14</v>
      </c>
      <c r="B26" s="7">
        <f>COUNTA(B3:B25)</f>
        <v>23</v>
      </c>
      <c r="C26" s="7"/>
      <c r="D26" s="12"/>
      <c r="E26" s="13">
        <f t="shared" ref="E26:J26" si="0">COUNTA(E3:E25)</f>
        <v>5</v>
      </c>
      <c r="F26" s="13">
        <f t="shared" si="0"/>
        <v>1</v>
      </c>
      <c r="G26" s="13">
        <f t="shared" si="0"/>
        <v>4</v>
      </c>
      <c r="H26" s="13">
        <f t="shared" si="0"/>
        <v>17</v>
      </c>
      <c r="I26" s="13">
        <f t="shared" si="0"/>
        <v>3</v>
      </c>
      <c r="J26" s="13">
        <f t="shared" si="0"/>
        <v>6</v>
      </c>
    </row>
    <row r="27" spans="1:10" x14ac:dyDescent="0.25">
      <c r="A27" s="194" t="s">
        <v>25</v>
      </c>
      <c r="B27" s="194"/>
      <c r="C27" s="194"/>
      <c r="D27" s="194"/>
      <c r="E27" s="194"/>
      <c r="F27" s="194"/>
      <c r="G27" s="194"/>
      <c r="H27" s="194"/>
      <c r="I27" s="194"/>
      <c r="J27" s="194"/>
    </row>
    <row r="28" spans="1:10" x14ac:dyDescent="0.25">
      <c r="A28" s="193" t="s">
        <v>26</v>
      </c>
      <c r="B28" s="193"/>
      <c r="C28" s="193"/>
      <c r="D28" s="193"/>
      <c r="E28" s="193"/>
      <c r="F28" s="193"/>
      <c r="G28" s="193"/>
      <c r="H28" s="193"/>
      <c r="I28" s="193"/>
      <c r="J28" s="193"/>
    </row>
  </sheetData>
  <mergeCells count="3">
    <mergeCell ref="A1:I1"/>
    <mergeCell ref="A28:J28"/>
    <mergeCell ref="A27:J27"/>
  </mergeCells>
  <pageMargins left="0.7" right="0.7" top="0.75" bottom="0.75" header="0.3" footer="0.3"/>
  <pageSetup scale="62" fitToHeight="0" orientation="portrait"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4"/>
  <sheetViews>
    <sheetView zoomScale="90" zoomScaleNormal="90" workbookViewId="0">
      <selection activeCell="G13" sqref="G13"/>
    </sheetView>
  </sheetViews>
  <sheetFormatPr defaultRowHeight="15" x14ac:dyDescent="0.25"/>
  <cols>
    <col min="1" max="6" width="10.5703125" customWidth="1"/>
    <col min="8" max="9" width="8.7109375" customWidth="1"/>
  </cols>
  <sheetData>
    <row r="1" spans="1:13" ht="19.5" thickBot="1" x14ac:dyDescent="0.3">
      <c r="A1" s="17" t="s">
        <v>165</v>
      </c>
      <c r="B1" s="17"/>
      <c r="C1" s="17"/>
      <c r="D1" s="17"/>
      <c r="E1" s="17"/>
      <c r="F1" s="17"/>
      <c r="G1" s="17"/>
      <c r="H1" s="17"/>
      <c r="I1" s="16"/>
      <c r="J1" s="10"/>
      <c r="K1" s="10"/>
      <c r="L1" s="10"/>
      <c r="M1" s="10"/>
    </row>
    <row r="2" spans="1:13" ht="15.75" customHeight="1" x14ac:dyDescent="0.25">
      <c r="A2" s="200" t="s">
        <v>27</v>
      </c>
      <c r="B2" s="195" t="s">
        <v>174</v>
      </c>
      <c r="C2" s="196"/>
      <c r="D2" s="196"/>
      <c r="E2" s="197"/>
    </row>
    <row r="3" spans="1:13" ht="39" thickBot="1" x14ac:dyDescent="0.3">
      <c r="A3" s="201"/>
      <c r="B3" s="103" t="s">
        <v>31</v>
      </c>
      <c r="C3" s="99" t="s">
        <v>163</v>
      </c>
      <c r="D3" s="99" t="s">
        <v>28</v>
      </c>
      <c r="E3" s="104" t="s">
        <v>29</v>
      </c>
    </row>
    <row r="4" spans="1:13" x14ac:dyDescent="0.25">
      <c r="A4" s="110" t="s">
        <v>30</v>
      </c>
      <c r="B4" s="111">
        <v>0.16300000000000001</v>
      </c>
      <c r="C4" s="19">
        <v>1.7000000000000001E-2</v>
      </c>
      <c r="D4" s="18">
        <f t="shared" ref="D4:D12" si="0">B4+C4</f>
        <v>0.18</v>
      </c>
      <c r="E4" s="112">
        <f t="shared" ref="E4:E12" si="1">B4-C4</f>
        <v>0.14600000000000002</v>
      </c>
    </row>
    <row r="5" spans="1:13" x14ac:dyDescent="0.25">
      <c r="A5" s="108" t="s">
        <v>8</v>
      </c>
      <c r="B5" s="105">
        <v>0.13300000000000001</v>
      </c>
      <c r="C5" s="15">
        <v>4.5999999999999999E-2</v>
      </c>
      <c r="D5" s="14">
        <f t="shared" si="0"/>
        <v>0.17899999999999999</v>
      </c>
      <c r="E5" s="113">
        <f t="shared" si="1"/>
        <v>8.7000000000000008E-2</v>
      </c>
    </row>
    <row r="6" spans="1:13" x14ac:dyDescent="0.25">
      <c r="A6" s="108" t="s">
        <v>12</v>
      </c>
      <c r="B6" s="105">
        <v>0.32200000000000001</v>
      </c>
      <c r="C6" s="15">
        <v>0.14299999999999999</v>
      </c>
      <c r="D6" s="14">
        <f t="shared" si="0"/>
        <v>0.46499999999999997</v>
      </c>
      <c r="E6" s="113">
        <f t="shared" si="1"/>
        <v>0.17900000000000002</v>
      </c>
    </row>
    <row r="7" spans="1:13" x14ac:dyDescent="0.25">
      <c r="A7" s="108" t="s">
        <v>11</v>
      </c>
      <c r="B7" s="105">
        <v>0.58399999999999996</v>
      </c>
      <c r="C7" s="15">
        <v>7.5999999999999998E-2</v>
      </c>
      <c r="D7" s="14">
        <f t="shared" si="0"/>
        <v>0.65999999999999992</v>
      </c>
      <c r="E7" s="113">
        <f t="shared" si="1"/>
        <v>0.50800000000000001</v>
      </c>
    </row>
    <row r="8" spans="1:13" x14ac:dyDescent="0.25">
      <c r="A8" s="108" t="s">
        <v>9</v>
      </c>
      <c r="B8" s="105">
        <v>0.19500000000000001</v>
      </c>
      <c r="C8" s="15">
        <v>4.8000000000000001E-2</v>
      </c>
      <c r="D8" s="14">
        <f t="shared" si="0"/>
        <v>0.24299999999999999</v>
      </c>
      <c r="E8" s="113">
        <f t="shared" si="1"/>
        <v>0.14700000000000002</v>
      </c>
    </row>
    <row r="9" spans="1:13" x14ac:dyDescent="0.25">
      <c r="A9" s="108" t="s">
        <v>10</v>
      </c>
      <c r="B9" s="105">
        <v>0.17699999999999999</v>
      </c>
      <c r="C9" s="15">
        <v>4.4999999999999998E-2</v>
      </c>
      <c r="D9" s="14">
        <f t="shared" si="0"/>
        <v>0.22199999999999998</v>
      </c>
      <c r="E9" s="113">
        <f t="shared" si="1"/>
        <v>0.13200000000000001</v>
      </c>
    </row>
    <row r="10" spans="1:13" x14ac:dyDescent="0.25">
      <c r="A10" s="108" t="s">
        <v>7</v>
      </c>
      <c r="B10" s="105">
        <v>0.184</v>
      </c>
      <c r="C10" s="15">
        <v>5.7000000000000002E-2</v>
      </c>
      <c r="D10" s="14">
        <f t="shared" si="0"/>
        <v>0.24099999999999999</v>
      </c>
      <c r="E10" s="113">
        <f t="shared" si="1"/>
        <v>0.127</v>
      </c>
    </row>
    <row r="11" spans="1:13" x14ac:dyDescent="0.25">
      <c r="A11" s="108" t="s">
        <v>6</v>
      </c>
      <c r="B11" s="105">
        <v>8.4000000000000005E-2</v>
      </c>
      <c r="C11" s="15">
        <v>2.8000000000000001E-2</v>
      </c>
      <c r="D11" s="14">
        <f t="shared" si="0"/>
        <v>0.112</v>
      </c>
      <c r="E11" s="113">
        <f t="shared" si="1"/>
        <v>5.6000000000000008E-2</v>
      </c>
    </row>
    <row r="12" spans="1:13" ht="15.75" thickBot="1" x14ac:dyDescent="0.3">
      <c r="A12" s="109" t="s">
        <v>13</v>
      </c>
      <c r="B12" s="106">
        <v>3.5000000000000003E-2</v>
      </c>
      <c r="C12" s="114">
        <v>1.2999999999999999E-2</v>
      </c>
      <c r="D12" s="107">
        <f t="shared" si="0"/>
        <v>4.8000000000000001E-2</v>
      </c>
      <c r="E12" s="115">
        <f t="shared" si="1"/>
        <v>2.2000000000000006E-2</v>
      </c>
    </row>
    <row r="13" spans="1:13" ht="29.25" customHeight="1" x14ac:dyDescent="0.25">
      <c r="A13" s="198" t="s">
        <v>162</v>
      </c>
      <c r="B13" s="199"/>
      <c r="C13" s="199"/>
      <c r="D13" s="199"/>
      <c r="E13" s="199"/>
      <c r="F13" s="102"/>
      <c r="G13" s="102"/>
      <c r="H13" s="102"/>
      <c r="I13" s="102"/>
    </row>
    <row r="16" spans="1:13" x14ac:dyDescent="0.25">
      <c r="E16" s="20"/>
      <c r="I16" s="20"/>
    </row>
    <row r="17" spans="5:9" x14ac:dyDescent="0.25">
      <c r="E17" s="20"/>
      <c r="I17" s="20"/>
    </row>
    <row r="18" spans="5:9" x14ac:dyDescent="0.25">
      <c r="E18" s="20"/>
      <c r="I18" s="20"/>
    </row>
    <row r="19" spans="5:9" x14ac:dyDescent="0.25">
      <c r="E19" s="20"/>
      <c r="I19" s="20"/>
    </row>
    <row r="20" spans="5:9" x14ac:dyDescent="0.25">
      <c r="E20" s="20"/>
      <c r="I20" s="20"/>
    </row>
    <row r="21" spans="5:9" x14ac:dyDescent="0.25">
      <c r="E21" s="20"/>
      <c r="I21" s="20"/>
    </row>
    <row r="22" spans="5:9" x14ac:dyDescent="0.25">
      <c r="E22" s="20"/>
      <c r="I22" s="20"/>
    </row>
    <row r="23" spans="5:9" x14ac:dyDescent="0.25">
      <c r="E23" s="20"/>
      <c r="I23" s="20"/>
    </row>
    <row r="24" spans="5:9" x14ac:dyDescent="0.25">
      <c r="E24" s="20"/>
      <c r="I24" s="20"/>
    </row>
  </sheetData>
  <mergeCells count="3">
    <mergeCell ref="B2:E2"/>
    <mergeCell ref="A13:E13"/>
    <mergeCell ref="A2:A3"/>
  </mergeCells>
  <pageMargins left="0.7" right="0.7" top="0.75" bottom="0.75" header="0.3" footer="0.3"/>
  <pageSetup scale="88" fitToHeight="0"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J30"/>
  <sheetViews>
    <sheetView zoomScale="80" zoomScaleNormal="80" zoomScaleSheetLayoutView="100" workbookViewId="0">
      <pane ySplit="3" topLeftCell="A13" activePane="bottomLeft" state="frozen"/>
      <selection pane="bottomLeft" activeCell="C31" sqref="C31"/>
    </sheetView>
  </sheetViews>
  <sheetFormatPr defaultRowHeight="15" x14ac:dyDescent="0.25"/>
  <cols>
    <col min="1" max="1" width="14.140625" bestFit="1" customWidth="1"/>
    <col min="2" max="2" width="115.140625" customWidth="1"/>
    <col min="3" max="3" width="33.140625" bestFit="1" customWidth="1"/>
    <col min="4" max="4" width="10.7109375" customWidth="1"/>
    <col min="5" max="5" width="16.7109375" customWidth="1"/>
    <col min="6" max="9" width="20.7109375" customWidth="1"/>
    <col min="10" max="11" width="15.7109375" customWidth="1"/>
  </cols>
  <sheetData>
    <row r="1" spans="1:61" ht="18.75" customHeight="1" x14ac:dyDescent="0.25">
      <c r="A1" s="203" t="s">
        <v>77</v>
      </c>
      <c r="B1" s="203"/>
      <c r="C1" s="203"/>
      <c r="D1" s="203"/>
      <c r="E1" s="203"/>
      <c r="F1" s="203"/>
      <c r="G1" s="203"/>
      <c r="H1" s="203"/>
      <c r="I1" s="203"/>
      <c r="J1" s="203"/>
      <c r="K1" s="129"/>
    </row>
    <row r="2" spans="1:61" ht="18" customHeight="1" thickBot="1" x14ac:dyDescent="0.3">
      <c r="A2" s="204" t="s">
        <v>78</v>
      </c>
      <c r="B2" s="204"/>
      <c r="C2" s="204"/>
      <c r="D2" s="204"/>
      <c r="E2" s="204"/>
      <c r="F2" s="204"/>
      <c r="G2" s="204"/>
      <c r="H2" s="204"/>
      <c r="I2" s="204"/>
      <c r="J2" s="204"/>
      <c r="K2" s="130"/>
    </row>
    <row r="3" spans="1:61" s="1" customFormat="1" ht="32.25" customHeight="1" x14ac:dyDescent="0.25">
      <c r="A3" s="33" t="s">
        <v>1</v>
      </c>
      <c r="B3" s="34" t="s">
        <v>2</v>
      </c>
      <c r="C3" s="34" t="s">
        <v>39</v>
      </c>
      <c r="D3" s="34" t="s">
        <v>3</v>
      </c>
      <c r="E3" s="34" t="s">
        <v>15</v>
      </c>
      <c r="F3" s="34" t="s">
        <v>41</v>
      </c>
      <c r="G3" s="34" t="s">
        <v>80</v>
      </c>
      <c r="H3" s="34" t="s">
        <v>79</v>
      </c>
      <c r="I3" s="34" t="s">
        <v>42</v>
      </c>
      <c r="J3" s="139" t="s">
        <v>168</v>
      </c>
      <c r="K3" s="35" t="s">
        <v>169</v>
      </c>
    </row>
    <row r="4" spans="1:61" s="3" customFormat="1" ht="15.75" x14ac:dyDescent="0.25">
      <c r="A4" s="36">
        <v>3068</v>
      </c>
      <c r="B4" s="56" t="s">
        <v>32</v>
      </c>
      <c r="C4" s="56" t="s">
        <v>17</v>
      </c>
      <c r="D4" s="57" t="s">
        <v>12</v>
      </c>
      <c r="E4" s="57" t="s">
        <v>40</v>
      </c>
      <c r="F4" s="58">
        <v>599</v>
      </c>
      <c r="G4" s="58">
        <v>94</v>
      </c>
      <c r="H4" s="59">
        <f t="shared" ref="H4:H11" si="0">G4/F4</f>
        <v>0.15692821368948248</v>
      </c>
      <c r="I4" s="58">
        <v>620</v>
      </c>
      <c r="J4" s="140">
        <f>F4/I4</f>
        <v>0.96612903225806457</v>
      </c>
      <c r="K4" s="37">
        <f>ROUND(H4*I4,0)</f>
        <v>97</v>
      </c>
    </row>
    <row r="5" spans="1:61" s="3" customFormat="1" ht="15.75" x14ac:dyDescent="0.25">
      <c r="A5" s="38" t="s">
        <v>96</v>
      </c>
      <c r="B5" s="62" t="s">
        <v>97</v>
      </c>
      <c r="C5" s="63" t="s">
        <v>20</v>
      </c>
      <c r="D5" s="64" t="s">
        <v>9</v>
      </c>
      <c r="E5" s="68" t="s">
        <v>45</v>
      </c>
      <c r="F5" s="65">
        <v>981</v>
      </c>
      <c r="G5" s="65">
        <v>333</v>
      </c>
      <c r="H5" s="72">
        <f t="shared" si="0"/>
        <v>0.33944954128440369</v>
      </c>
      <c r="I5" s="116">
        <v>1000</v>
      </c>
      <c r="J5" s="141">
        <f t="shared" ref="J5:J24" si="1">F5/I5</f>
        <v>0.98099999999999998</v>
      </c>
      <c r="K5" s="163">
        <f t="shared" ref="K5:K23" si="2">ROUND(H5*I5,0)</f>
        <v>339</v>
      </c>
    </row>
    <row r="6" spans="1:61" x14ac:dyDescent="0.25">
      <c r="A6" s="44">
        <v>153</v>
      </c>
      <c r="B6" s="56" t="s">
        <v>180</v>
      </c>
      <c r="C6" s="56" t="s">
        <v>88</v>
      </c>
      <c r="D6" s="57" t="s">
        <v>7</v>
      </c>
      <c r="E6" s="57" t="s">
        <v>92</v>
      </c>
      <c r="F6" s="58">
        <v>387</v>
      </c>
      <c r="G6" s="58">
        <v>387</v>
      </c>
      <c r="H6" s="59">
        <f t="shared" si="0"/>
        <v>1</v>
      </c>
      <c r="I6" s="58">
        <v>448</v>
      </c>
      <c r="J6" s="140">
        <f t="shared" si="1"/>
        <v>0.8638392857142857</v>
      </c>
      <c r="K6" s="164">
        <f t="shared" si="2"/>
        <v>448</v>
      </c>
    </row>
    <row r="7" spans="1:61" x14ac:dyDescent="0.25">
      <c r="A7" s="38">
        <v>127</v>
      </c>
      <c r="B7" s="62" t="s">
        <v>181</v>
      </c>
      <c r="C7" s="63" t="s">
        <v>53</v>
      </c>
      <c r="D7" s="64" t="s">
        <v>8</v>
      </c>
      <c r="E7" s="64" t="s">
        <v>58</v>
      </c>
      <c r="F7" s="65">
        <v>357</v>
      </c>
      <c r="G7" s="65">
        <v>76</v>
      </c>
      <c r="H7" s="55">
        <f t="shared" si="0"/>
        <v>0.21288515406162464</v>
      </c>
      <c r="I7" s="65">
        <v>414</v>
      </c>
      <c r="J7" s="142">
        <f t="shared" si="1"/>
        <v>0.8623188405797102</v>
      </c>
      <c r="K7" s="165">
        <f t="shared" si="2"/>
        <v>88</v>
      </c>
    </row>
    <row r="8" spans="1:61" x14ac:dyDescent="0.25">
      <c r="A8" s="40" t="s">
        <v>142</v>
      </c>
      <c r="B8" s="147" t="s">
        <v>182</v>
      </c>
      <c r="C8" s="147" t="s">
        <v>152</v>
      </c>
      <c r="D8" s="148" t="s">
        <v>6</v>
      </c>
      <c r="E8" s="149" t="s">
        <v>60</v>
      </c>
      <c r="F8" s="117">
        <v>676</v>
      </c>
      <c r="G8" s="117">
        <v>374</v>
      </c>
      <c r="H8" s="136">
        <f t="shared" si="0"/>
        <v>0.55325443786982254</v>
      </c>
      <c r="I8" s="117">
        <v>825</v>
      </c>
      <c r="J8" s="143">
        <f t="shared" si="1"/>
        <v>0.81939393939393934</v>
      </c>
      <c r="K8" s="164">
        <f t="shared" si="2"/>
        <v>456</v>
      </c>
    </row>
    <row r="9" spans="1:61" x14ac:dyDescent="0.25">
      <c r="A9" s="38" t="s">
        <v>98</v>
      </c>
      <c r="B9" s="63" t="s">
        <v>99</v>
      </c>
      <c r="C9" s="63" t="s">
        <v>21</v>
      </c>
      <c r="D9" s="64" t="s">
        <v>9</v>
      </c>
      <c r="E9" s="71" t="s">
        <v>106</v>
      </c>
      <c r="F9" s="65">
        <v>768</v>
      </c>
      <c r="G9" s="65">
        <v>435</v>
      </c>
      <c r="H9" s="55">
        <f t="shared" si="0"/>
        <v>0.56640625</v>
      </c>
      <c r="I9" s="65">
        <v>795</v>
      </c>
      <c r="J9" s="142">
        <f t="shared" si="1"/>
        <v>0.96603773584905661</v>
      </c>
      <c r="K9" s="165">
        <f t="shared" si="2"/>
        <v>450</v>
      </c>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row>
    <row r="10" spans="1:61" x14ac:dyDescent="0.25">
      <c r="A10" s="150">
        <v>186</v>
      </c>
      <c r="B10" s="151" t="s">
        <v>66</v>
      </c>
      <c r="C10" s="151" t="s">
        <v>148</v>
      </c>
      <c r="D10" s="152" t="s">
        <v>6</v>
      </c>
      <c r="E10" s="153" t="s">
        <v>92</v>
      </c>
      <c r="F10" s="118">
        <v>810</v>
      </c>
      <c r="G10" s="118">
        <v>810</v>
      </c>
      <c r="H10" s="154">
        <f t="shared" si="0"/>
        <v>1</v>
      </c>
      <c r="I10" s="118">
        <v>1200</v>
      </c>
      <c r="J10" s="144">
        <f t="shared" si="1"/>
        <v>0.67500000000000004</v>
      </c>
      <c r="K10" s="166">
        <f t="shared" si="2"/>
        <v>1200</v>
      </c>
    </row>
    <row r="11" spans="1:61" x14ac:dyDescent="0.25">
      <c r="A11" s="38" t="s">
        <v>139</v>
      </c>
      <c r="B11" s="63" t="s">
        <v>138</v>
      </c>
      <c r="C11" s="63" t="s">
        <v>158</v>
      </c>
      <c r="D11" s="64" t="s">
        <v>13</v>
      </c>
      <c r="E11" s="66" t="s">
        <v>60</v>
      </c>
      <c r="F11" s="65">
        <v>543</v>
      </c>
      <c r="G11" s="65">
        <v>235</v>
      </c>
      <c r="H11" s="55">
        <f t="shared" si="0"/>
        <v>0.43278084714548803</v>
      </c>
      <c r="I11" s="65">
        <v>670</v>
      </c>
      <c r="J11" s="142">
        <f t="shared" si="1"/>
        <v>0.81044776119402984</v>
      </c>
      <c r="K11" s="165">
        <f t="shared" si="2"/>
        <v>290</v>
      </c>
    </row>
    <row r="12" spans="1:61" x14ac:dyDescent="0.25">
      <c r="A12" s="132">
        <v>163</v>
      </c>
      <c r="B12" s="133" t="s">
        <v>62</v>
      </c>
      <c r="C12" s="133" t="s">
        <v>89</v>
      </c>
      <c r="D12" s="134" t="s">
        <v>6</v>
      </c>
      <c r="E12" s="134" t="s">
        <v>92</v>
      </c>
      <c r="F12" s="131">
        <v>281</v>
      </c>
      <c r="G12" s="131">
        <v>281</v>
      </c>
      <c r="H12" s="135">
        <f t="shared" ref="H12:H23" si="3">G12/F12</f>
        <v>1</v>
      </c>
      <c r="I12" s="119">
        <v>450</v>
      </c>
      <c r="J12" s="138">
        <f t="shared" si="1"/>
        <v>0.62444444444444447</v>
      </c>
      <c r="K12" s="164">
        <f t="shared" si="2"/>
        <v>450</v>
      </c>
    </row>
    <row r="13" spans="1:61" s="3" customFormat="1" ht="15.75" x14ac:dyDescent="0.25">
      <c r="A13" s="38">
        <v>267</v>
      </c>
      <c r="B13" s="62" t="s">
        <v>49</v>
      </c>
      <c r="C13" s="63" t="s">
        <v>143</v>
      </c>
      <c r="D13" s="64" t="s">
        <v>7</v>
      </c>
      <c r="E13" s="64" t="s">
        <v>60</v>
      </c>
      <c r="F13" s="65">
        <v>254</v>
      </c>
      <c r="G13" s="65">
        <v>214</v>
      </c>
      <c r="H13" s="55">
        <f t="shared" si="3"/>
        <v>0.84251968503937003</v>
      </c>
      <c r="I13" s="65">
        <v>400</v>
      </c>
      <c r="J13" s="142">
        <f t="shared" si="1"/>
        <v>0.63500000000000001</v>
      </c>
      <c r="K13" s="165">
        <f t="shared" si="2"/>
        <v>337</v>
      </c>
    </row>
    <row r="14" spans="1:61" x14ac:dyDescent="0.25">
      <c r="A14" s="40">
        <v>1123</v>
      </c>
      <c r="B14" s="56" t="s">
        <v>86</v>
      </c>
      <c r="C14" s="56" t="s">
        <v>90</v>
      </c>
      <c r="D14" s="57" t="s">
        <v>10</v>
      </c>
      <c r="E14" s="57" t="s">
        <v>92</v>
      </c>
      <c r="F14" s="58">
        <v>505</v>
      </c>
      <c r="G14" s="58">
        <v>505</v>
      </c>
      <c r="H14" s="59">
        <f t="shared" si="3"/>
        <v>1</v>
      </c>
      <c r="I14" s="58">
        <v>900</v>
      </c>
      <c r="J14" s="140">
        <f t="shared" si="1"/>
        <v>0.56111111111111112</v>
      </c>
      <c r="K14" s="164">
        <f t="shared" si="2"/>
        <v>900</v>
      </c>
    </row>
    <row r="15" spans="1:61" s="2" customFormat="1" x14ac:dyDescent="0.25">
      <c r="A15" s="38" t="s">
        <v>100</v>
      </c>
      <c r="B15" s="62" t="s">
        <v>108</v>
      </c>
      <c r="C15" s="63" t="s">
        <v>94</v>
      </c>
      <c r="D15" s="64" t="s">
        <v>6</v>
      </c>
      <c r="E15" s="64" t="s">
        <v>101</v>
      </c>
      <c r="F15" s="65">
        <v>361</v>
      </c>
      <c r="G15" s="65">
        <v>225</v>
      </c>
      <c r="H15" s="72">
        <f t="shared" si="3"/>
        <v>0.62326869806094187</v>
      </c>
      <c r="I15" s="116">
        <v>450</v>
      </c>
      <c r="J15" s="141">
        <f t="shared" si="1"/>
        <v>0.80222222222222217</v>
      </c>
      <c r="K15" s="163">
        <f t="shared" si="2"/>
        <v>280</v>
      </c>
    </row>
    <row r="16" spans="1:61" s="4" customFormat="1" ht="15.75" x14ac:dyDescent="0.25">
      <c r="A16" s="40">
        <v>1120</v>
      </c>
      <c r="B16" s="56" t="s">
        <v>133</v>
      </c>
      <c r="C16" s="56" t="s">
        <v>18</v>
      </c>
      <c r="D16" s="57" t="s">
        <v>13</v>
      </c>
      <c r="E16" s="57" t="s">
        <v>92</v>
      </c>
      <c r="F16" s="58">
        <v>280</v>
      </c>
      <c r="G16" s="58">
        <v>280</v>
      </c>
      <c r="H16" s="59">
        <f t="shared" si="3"/>
        <v>1</v>
      </c>
      <c r="I16" s="58">
        <v>375</v>
      </c>
      <c r="J16" s="140">
        <f t="shared" si="1"/>
        <v>0.7466666666666667</v>
      </c>
      <c r="K16" s="164">
        <f t="shared" si="2"/>
        <v>375</v>
      </c>
    </row>
    <row r="17" spans="1:62" s="2" customFormat="1" x14ac:dyDescent="0.25">
      <c r="A17" s="38" t="s">
        <v>102</v>
      </c>
      <c r="B17" s="62" t="s">
        <v>103</v>
      </c>
      <c r="C17" s="63" t="s">
        <v>55</v>
      </c>
      <c r="D17" s="64" t="s">
        <v>9</v>
      </c>
      <c r="E17" s="68" t="s">
        <v>60</v>
      </c>
      <c r="F17" s="65">
        <v>676</v>
      </c>
      <c r="G17" s="65">
        <v>444</v>
      </c>
      <c r="H17" s="55">
        <f t="shared" si="3"/>
        <v>0.65680473372781067</v>
      </c>
      <c r="I17" s="65">
        <v>700</v>
      </c>
      <c r="J17" s="142">
        <f t="shared" si="1"/>
        <v>0.96571428571428575</v>
      </c>
      <c r="K17" s="165">
        <f t="shared" si="2"/>
        <v>460</v>
      </c>
    </row>
    <row r="18" spans="1:62" s="2" customFormat="1" x14ac:dyDescent="0.25">
      <c r="A18" s="40">
        <v>3067</v>
      </c>
      <c r="B18" s="56" t="s">
        <v>50</v>
      </c>
      <c r="C18" s="56" t="s">
        <v>145</v>
      </c>
      <c r="D18" s="57" t="s">
        <v>7</v>
      </c>
      <c r="E18" s="57" t="s">
        <v>61</v>
      </c>
      <c r="F18" s="58">
        <v>284</v>
      </c>
      <c r="G18" s="58">
        <v>262</v>
      </c>
      <c r="H18" s="59">
        <f t="shared" si="3"/>
        <v>0.92253521126760563</v>
      </c>
      <c r="I18" s="58">
        <v>400</v>
      </c>
      <c r="J18" s="140">
        <f t="shared" si="1"/>
        <v>0.71</v>
      </c>
      <c r="K18" s="164">
        <f t="shared" si="2"/>
        <v>369</v>
      </c>
    </row>
    <row r="19" spans="1:62" x14ac:dyDescent="0.25">
      <c r="A19" s="38">
        <v>174</v>
      </c>
      <c r="B19" s="63" t="s">
        <v>183</v>
      </c>
      <c r="C19" s="63" t="s">
        <v>146</v>
      </c>
      <c r="D19" s="155" t="s">
        <v>6</v>
      </c>
      <c r="E19" s="155" t="s">
        <v>60</v>
      </c>
      <c r="F19" s="156">
        <v>352</v>
      </c>
      <c r="G19" s="156">
        <v>125</v>
      </c>
      <c r="H19" s="157">
        <f t="shared" si="3"/>
        <v>0.35511363636363635</v>
      </c>
      <c r="I19" s="120">
        <v>421</v>
      </c>
      <c r="J19" s="145">
        <f t="shared" si="1"/>
        <v>0.83610451306413303</v>
      </c>
      <c r="K19" s="163">
        <f t="shared" si="2"/>
        <v>150</v>
      </c>
    </row>
    <row r="20" spans="1:62" x14ac:dyDescent="0.25">
      <c r="A20" s="158">
        <v>187</v>
      </c>
      <c r="B20" s="70" t="s">
        <v>52</v>
      </c>
      <c r="C20" s="56" t="s">
        <v>64</v>
      </c>
      <c r="D20" s="57" t="s">
        <v>13</v>
      </c>
      <c r="E20" s="67" t="s">
        <v>59</v>
      </c>
      <c r="F20" s="58">
        <v>279</v>
      </c>
      <c r="G20" s="58">
        <v>72</v>
      </c>
      <c r="H20" s="59">
        <f t="shared" si="3"/>
        <v>0.25806451612903225</v>
      </c>
      <c r="I20" s="58">
        <v>850</v>
      </c>
      <c r="J20" s="140">
        <f t="shared" si="1"/>
        <v>0.32823529411764707</v>
      </c>
      <c r="K20" s="164">
        <f t="shared" si="2"/>
        <v>219</v>
      </c>
    </row>
    <row r="21" spans="1:62" x14ac:dyDescent="0.25">
      <c r="A21" s="38">
        <v>191</v>
      </c>
      <c r="B21" s="62" t="s">
        <v>63</v>
      </c>
      <c r="C21" s="63" t="s">
        <v>161</v>
      </c>
      <c r="D21" s="64" t="s">
        <v>13</v>
      </c>
      <c r="E21" s="68" t="s">
        <v>92</v>
      </c>
      <c r="F21" s="65">
        <v>387</v>
      </c>
      <c r="G21" s="65">
        <v>387</v>
      </c>
      <c r="H21" s="55">
        <f t="shared" si="3"/>
        <v>1</v>
      </c>
      <c r="I21" s="65">
        <v>420</v>
      </c>
      <c r="J21" s="142">
        <f t="shared" si="1"/>
        <v>0.92142857142857137</v>
      </c>
      <c r="K21" s="165">
        <f t="shared" si="2"/>
        <v>420</v>
      </c>
    </row>
    <row r="22" spans="1:62" x14ac:dyDescent="0.25">
      <c r="A22" s="40" t="s">
        <v>104</v>
      </c>
      <c r="B22" s="56" t="s">
        <v>105</v>
      </c>
      <c r="C22" s="56" t="s">
        <v>147</v>
      </c>
      <c r="D22" s="57" t="s">
        <v>9</v>
      </c>
      <c r="E22" s="67" t="s">
        <v>19</v>
      </c>
      <c r="F22" s="58">
        <v>683</v>
      </c>
      <c r="G22" s="58">
        <v>321</v>
      </c>
      <c r="H22" s="59">
        <f t="shared" si="3"/>
        <v>0.4699853587115666</v>
      </c>
      <c r="I22" s="58">
        <v>685</v>
      </c>
      <c r="J22" s="140">
        <f t="shared" si="1"/>
        <v>0.99708029197080295</v>
      </c>
      <c r="K22" s="164">
        <f t="shared" si="2"/>
        <v>322</v>
      </c>
    </row>
    <row r="23" spans="1:62" s="5" customFormat="1" x14ac:dyDescent="0.25">
      <c r="A23" s="38">
        <v>178</v>
      </c>
      <c r="B23" s="62" t="s">
        <v>67</v>
      </c>
      <c r="C23" s="63" t="s">
        <v>160</v>
      </c>
      <c r="D23" s="64" t="s">
        <v>10</v>
      </c>
      <c r="E23" s="68" t="s">
        <v>92</v>
      </c>
      <c r="F23" s="65">
        <v>310</v>
      </c>
      <c r="G23" s="65">
        <v>310</v>
      </c>
      <c r="H23" s="55">
        <f t="shared" si="3"/>
        <v>1</v>
      </c>
      <c r="I23" s="65">
        <v>350</v>
      </c>
      <c r="J23" s="142">
        <f t="shared" si="1"/>
        <v>0.88571428571428568</v>
      </c>
      <c r="K23" s="165">
        <f t="shared" si="2"/>
        <v>350</v>
      </c>
    </row>
    <row r="24" spans="1:62" s="2" customFormat="1" ht="17.25" customHeight="1" thickBot="1" x14ac:dyDescent="0.3">
      <c r="A24" s="159" t="s">
        <v>14</v>
      </c>
      <c r="B24" s="160">
        <f>COUNTA(B4:B23)</f>
        <v>20</v>
      </c>
      <c r="C24" s="161"/>
      <c r="D24" s="161"/>
      <c r="E24" s="161"/>
      <c r="F24" s="121">
        <f>+SUM(F4:F23)</f>
        <v>9773</v>
      </c>
      <c r="G24" s="121">
        <f>+SUM(G4:G23)</f>
        <v>6170</v>
      </c>
      <c r="H24" s="162">
        <f>G24/F24</f>
        <v>0.63133121866366515</v>
      </c>
      <c r="I24" s="121">
        <f>+SUM(I4:I23)</f>
        <v>12373</v>
      </c>
      <c r="J24" s="146">
        <f t="shared" si="1"/>
        <v>0.78986502869150566</v>
      </c>
      <c r="K24" s="167">
        <f>+SUM(K4:K23)</f>
        <v>8000</v>
      </c>
    </row>
    <row r="25" spans="1:62" ht="15" customHeight="1" x14ac:dyDescent="0.25">
      <c r="A25" s="202" t="s">
        <v>34</v>
      </c>
      <c r="B25" s="202"/>
      <c r="C25" s="202"/>
      <c r="D25" s="202"/>
      <c r="E25" s="202"/>
      <c r="F25" s="202"/>
      <c r="G25" s="202"/>
      <c r="H25" s="202"/>
      <c r="I25" s="202"/>
      <c r="J25" s="202"/>
      <c r="K25" s="202"/>
    </row>
    <row r="26" spans="1:62" ht="15.75" customHeight="1" x14ac:dyDescent="0.25">
      <c r="A26" s="188" t="s">
        <v>178</v>
      </c>
      <c r="B26" s="188"/>
      <c r="C26" s="188"/>
      <c r="D26" s="188"/>
      <c r="E26" s="188"/>
      <c r="F26" s="188"/>
      <c r="G26" s="188"/>
      <c r="H26" s="188"/>
      <c r="I26" s="188"/>
      <c r="J26" s="188"/>
      <c r="K26" s="188"/>
    </row>
    <row r="27" spans="1:62" ht="15" customHeight="1" x14ac:dyDescent="0.25">
      <c r="A27" s="207" t="s">
        <v>179</v>
      </c>
      <c r="B27" s="207"/>
      <c r="C27" s="207"/>
      <c r="D27" s="207"/>
      <c r="E27" s="207"/>
      <c r="F27" s="207"/>
      <c r="G27" s="207"/>
      <c r="H27" s="207"/>
      <c r="I27" s="207"/>
      <c r="J27" s="207"/>
      <c r="K27" s="207"/>
    </row>
    <row r="28" spans="1:62" s="6" customFormat="1" ht="29.25" customHeight="1" x14ac:dyDescent="0.25">
      <c r="A28" s="206" t="s">
        <v>176</v>
      </c>
      <c r="B28" s="206"/>
      <c r="C28" s="206"/>
      <c r="D28" s="206"/>
      <c r="E28" s="206"/>
      <c r="F28" s="206"/>
      <c r="G28" s="206"/>
      <c r="H28" s="206"/>
      <c r="I28" s="206"/>
      <c r="J28" s="206"/>
      <c r="K28" s="206"/>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row>
    <row r="29" spans="1:62" s="6" customFormat="1" ht="15" customHeight="1" x14ac:dyDescent="0.25">
      <c r="A29" s="206" t="s">
        <v>166</v>
      </c>
      <c r="B29" s="206"/>
      <c r="C29" s="206"/>
      <c r="D29" s="206"/>
      <c r="E29" s="206"/>
      <c r="F29" s="206"/>
      <c r="G29" s="206"/>
      <c r="H29" s="206"/>
      <c r="I29" s="206"/>
      <c r="J29" s="206"/>
      <c r="K29" s="206"/>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row>
    <row r="30" spans="1:62" s="2" customFormat="1" ht="15" customHeight="1" x14ac:dyDescent="0.25">
      <c r="A30" s="205" t="s">
        <v>187</v>
      </c>
      <c r="B30" s="205"/>
      <c r="C30" s="205"/>
      <c r="D30" s="205"/>
      <c r="E30" s="205"/>
      <c r="F30" s="205"/>
      <c r="G30" s="205"/>
      <c r="H30" s="205"/>
      <c r="I30" s="205"/>
      <c r="J30" s="205"/>
      <c r="K30" s="205"/>
    </row>
  </sheetData>
  <mergeCells count="8">
    <mergeCell ref="A26:K26"/>
    <mergeCell ref="A25:K25"/>
    <mergeCell ref="A1:J1"/>
    <mergeCell ref="A2:J2"/>
    <mergeCell ref="A30:K30"/>
    <mergeCell ref="A29:K29"/>
    <mergeCell ref="A28:K28"/>
    <mergeCell ref="A27:K27"/>
  </mergeCells>
  <conditionalFormatting sqref="A9:A11">
    <cfRule type="duplicateValues" dxfId="0" priority="26"/>
  </conditionalFormatting>
  <pageMargins left="0.7" right="0.7" top="0.75" bottom="0.75" header="0.3" footer="0.3"/>
  <pageSetup scale="5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26"/>
  <sheetViews>
    <sheetView zoomScale="85" zoomScaleNormal="85" zoomScaleSheetLayoutView="100" workbookViewId="0">
      <pane ySplit="3" topLeftCell="A4" activePane="bottomLeft" state="frozen"/>
      <selection pane="bottomLeft" activeCell="C53" sqref="C53"/>
    </sheetView>
  </sheetViews>
  <sheetFormatPr defaultRowHeight="15" x14ac:dyDescent="0.25"/>
  <cols>
    <col min="1" max="1" width="9.7109375" customWidth="1"/>
    <col min="2" max="2" width="65.7109375" customWidth="1"/>
    <col min="3" max="3" width="26.7109375" customWidth="1"/>
    <col min="4" max="5" width="9.7109375" customWidth="1"/>
    <col min="6" max="9" width="18.7109375" customWidth="1"/>
    <col min="10" max="10" width="16.7109375" customWidth="1"/>
  </cols>
  <sheetData>
    <row r="1" spans="1:10" ht="18.75" customHeight="1" x14ac:dyDescent="0.25">
      <c r="A1" s="203" t="s">
        <v>81</v>
      </c>
      <c r="B1" s="203"/>
      <c r="C1" s="203"/>
      <c r="D1" s="203"/>
      <c r="E1" s="203"/>
      <c r="F1" s="203"/>
      <c r="G1" s="203"/>
      <c r="H1" s="203"/>
      <c r="I1" s="203"/>
    </row>
    <row r="2" spans="1:10" ht="15" customHeight="1" thickBot="1" x14ac:dyDescent="0.3">
      <c r="A2" s="204" t="s">
        <v>78</v>
      </c>
      <c r="B2" s="204"/>
      <c r="C2" s="204"/>
      <c r="D2" s="204"/>
      <c r="E2" s="204"/>
      <c r="F2" s="204"/>
      <c r="G2" s="204"/>
      <c r="H2" s="204"/>
      <c r="I2" s="204"/>
    </row>
    <row r="3" spans="1:10" s="1" customFormat="1" ht="32.25" customHeight="1" x14ac:dyDescent="0.25">
      <c r="A3" s="33" t="s">
        <v>1</v>
      </c>
      <c r="B3" s="34" t="s">
        <v>2</v>
      </c>
      <c r="C3" s="34" t="s">
        <v>39</v>
      </c>
      <c r="D3" s="34" t="s">
        <v>3</v>
      </c>
      <c r="E3" s="34" t="s">
        <v>15</v>
      </c>
      <c r="F3" s="34" t="s">
        <v>43</v>
      </c>
      <c r="G3" s="34" t="s">
        <v>80</v>
      </c>
      <c r="H3" s="34" t="s">
        <v>79</v>
      </c>
      <c r="I3" s="123" t="s">
        <v>44</v>
      </c>
      <c r="J3" s="35" t="s">
        <v>169</v>
      </c>
    </row>
    <row r="4" spans="1:10" x14ac:dyDescent="0.25">
      <c r="A4" s="76">
        <v>450</v>
      </c>
      <c r="B4" s="77" t="s">
        <v>115</v>
      </c>
      <c r="C4" s="77" t="s">
        <v>149</v>
      </c>
      <c r="D4" s="22" t="s">
        <v>13</v>
      </c>
      <c r="E4" s="22" t="s">
        <v>92</v>
      </c>
      <c r="F4" s="23">
        <v>597</v>
      </c>
      <c r="G4" s="23">
        <v>597</v>
      </c>
      <c r="H4" s="24">
        <f t="shared" ref="H4:H10" si="0">G4/F4</f>
        <v>1</v>
      </c>
      <c r="I4" s="124">
        <v>837</v>
      </c>
      <c r="J4" s="37">
        <f>H4*I4</f>
        <v>837</v>
      </c>
    </row>
    <row r="5" spans="1:10" x14ac:dyDescent="0.25">
      <c r="A5" s="38" t="s">
        <v>68</v>
      </c>
      <c r="B5" s="26" t="s">
        <v>134</v>
      </c>
      <c r="C5" s="25" t="s">
        <v>150</v>
      </c>
      <c r="D5" s="27" t="s">
        <v>13</v>
      </c>
      <c r="E5" s="27" t="s">
        <v>101</v>
      </c>
      <c r="F5" s="28">
        <v>1410</v>
      </c>
      <c r="G5" s="28">
        <v>933</v>
      </c>
      <c r="H5" s="29">
        <f t="shared" si="0"/>
        <v>0.66170212765957448</v>
      </c>
      <c r="I5" s="125">
        <v>1520</v>
      </c>
      <c r="J5" s="41">
        <f t="shared" ref="J5:J8" si="1">H5*I5</f>
        <v>1005.7872340425532</v>
      </c>
    </row>
    <row r="6" spans="1:10" x14ac:dyDescent="0.25">
      <c r="A6" s="40">
        <v>402</v>
      </c>
      <c r="B6" s="21" t="s">
        <v>117</v>
      </c>
      <c r="C6" s="21" t="s">
        <v>151</v>
      </c>
      <c r="D6" s="22" t="s">
        <v>8</v>
      </c>
      <c r="E6" s="22" t="s">
        <v>92</v>
      </c>
      <c r="F6" s="23">
        <v>454</v>
      </c>
      <c r="G6" s="23">
        <v>454</v>
      </c>
      <c r="H6" s="24">
        <f t="shared" si="0"/>
        <v>1</v>
      </c>
      <c r="I6" s="126">
        <v>654</v>
      </c>
      <c r="J6" s="37">
        <f t="shared" si="1"/>
        <v>654</v>
      </c>
    </row>
    <row r="7" spans="1:10" x14ac:dyDescent="0.25">
      <c r="A7" s="38">
        <v>454</v>
      </c>
      <c r="B7" s="26" t="s">
        <v>113</v>
      </c>
      <c r="C7" s="25" t="s">
        <v>157</v>
      </c>
      <c r="D7" s="27" t="s">
        <v>8</v>
      </c>
      <c r="E7" s="27" t="s">
        <v>60</v>
      </c>
      <c r="F7" s="28">
        <v>783</v>
      </c>
      <c r="G7" s="28">
        <v>662</v>
      </c>
      <c r="H7" s="29">
        <f t="shared" si="0"/>
        <v>0.84546615581098339</v>
      </c>
      <c r="I7" s="127">
        <v>1070</v>
      </c>
      <c r="J7" s="39">
        <f t="shared" si="1"/>
        <v>904.64878671775227</v>
      </c>
    </row>
    <row r="8" spans="1:10" x14ac:dyDescent="0.25">
      <c r="A8" s="40">
        <v>442</v>
      </c>
      <c r="B8" s="21" t="s">
        <v>47</v>
      </c>
      <c r="C8" s="21" t="s">
        <v>153</v>
      </c>
      <c r="D8" s="22" t="s">
        <v>8</v>
      </c>
      <c r="E8" s="22" t="s">
        <v>60</v>
      </c>
      <c r="F8" s="23">
        <v>1393</v>
      </c>
      <c r="G8" s="23">
        <v>1112</v>
      </c>
      <c r="H8" s="24">
        <f t="shared" si="0"/>
        <v>0.79827709978463746</v>
      </c>
      <c r="I8" s="126">
        <v>1400</v>
      </c>
      <c r="J8" s="37">
        <f t="shared" si="1"/>
        <v>1117.5879396984924</v>
      </c>
    </row>
    <row r="9" spans="1:10" ht="15.75" thickBot="1" x14ac:dyDescent="0.3">
      <c r="A9" s="168">
        <v>455</v>
      </c>
      <c r="B9" s="169" t="s">
        <v>119</v>
      </c>
      <c r="C9" s="170" t="s">
        <v>154</v>
      </c>
      <c r="D9" s="155" t="s">
        <v>9</v>
      </c>
      <c r="E9" s="155" t="s">
        <v>92</v>
      </c>
      <c r="F9" s="156">
        <v>384</v>
      </c>
      <c r="G9" s="156">
        <v>384</v>
      </c>
      <c r="H9" s="171">
        <f t="shared" si="0"/>
        <v>1</v>
      </c>
      <c r="I9" s="172">
        <v>1105</v>
      </c>
      <c r="J9" s="173">
        <f>H9*I9</f>
        <v>1105</v>
      </c>
    </row>
    <row r="10" spans="1:10" x14ac:dyDescent="0.25">
      <c r="A10" s="212">
        <v>471</v>
      </c>
      <c r="B10" s="214" t="s">
        <v>130</v>
      </c>
      <c r="C10" s="182" t="s">
        <v>159</v>
      </c>
      <c r="D10" s="216" t="s">
        <v>8</v>
      </c>
      <c r="E10" s="216" t="s">
        <v>92</v>
      </c>
      <c r="F10" s="210">
        <v>525</v>
      </c>
      <c r="G10" s="210">
        <v>525</v>
      </c>
      <c r="H10" s="220">
        <f t="shared" si="0"/>
        <v>1</v>
      </c>
      <c r="I10" s="218">
        <v>523</v>
      </c>
      <c r="J10" s="208">
        <f>H10*I10</f>
        <v>523</v>
      </c>
    </row>
    <row r="11" spans="1:10" ht="15.75" thickBot="1" x14ac:dyDescent="0.3">
      <c r="A11" s="213"/>
      <c r="B11" s="215"/>
      <c r="C11" s="183" t="s">
        <v>70</v>
      </c>
      <c r="D11" s="217"/>
      <c r="E11" s="217"/>
      <c r="F11" s="211"/>
      <c r="G11" s="211"/>
      <c r="H11" s="221"/>
      <c r="I11" s="219"/>
      <c r="J11" s="209"/>
    </row>
    <row r="12" spans="1:10" x14ac:dyDescent="0.25">
      <c r="A12" s="174">
        <v>467</v>
      </c>
      <c r="B12" s="175" t="s">
        <v>120</v>
      </c>
      <c r="C12" s="176" t="s">
        <v>155</v>
      </c>
      <c r="D12" s="177" t="s">
        <v>10</v>
      </c>
      <c r="E12" s="177" t="s">
        <v>92</v>
      </c>
      <c r="F12" s="178">
        <v>653</v>
      </c>
      <c r="G12" s="178">
        <v>653</v>
      </c>
      <c r="H12" s="179">
        <f t="shared" ref="H12:H22" si="2">G12/F12</f>
        <v>1</v>
      </c>
      <c r="I12" s="180">
        <v>1100</v>
      </c>
      <c r="J12" s="181">
        <f t="shared" ref="J12:J21" si="3">H12*I12</f>
        <v>1100</v>
      </c>
    </row>
    <row r="13" spans="1:10" x14ac:dyDescent="0.25">
      <c r="A13" s="43">
        <v>457</v>
      </c>
      <c r="B13" s="21" t="s">
        <v>121</v>
      </c>
      <c r="C13" s="21" t="s">
        <v>69</v>
      </c>
      <c r="D13" s="22" t="s">
        <v>7</v>
      </c>
      <c r="E13" s="22" t="s">
        <v>92</v>
      </c>
      <c r="F13" s="23">
        <v>967</v>
      </c>
      <c r="G13" s="23">
        <v>967</v>
      </c>
      <c r="H13" s="74">
        <f t="shared" si="2"/>
        <v>1</v>
      </c>
      <c r="I13" s="126">
        <v>1100</v>
      </c>
      <c r="J13" s="37">
        <f t="shared" si="3"/>
        <v>1100</v>
      </c>
    </row>
    <row r="14" spans="1:10" x14ac:dyDescent="0.25">
      <c r="A14" s="38">
        <v>884</v>
      </c>
      <c r="B14" s="26" t="s">
        <v>122</v>
      </c>
      <c r="C14" s="25" t="s">
        <v>71</v>
      </c>
      <c r="D14" s="27" t="s">
        <v>10</v>
      </c>
      <c r="E14" s="27" t="s">
        <v>92</v>
      </c>
      <c r="F14" s="28">
        <v>297</v>
      </c>
      <c r="G14" s="28">
        <v>297</v>
      </c>
      <c r="H14" s="73">
        <f t="shared" si="2"/>
        <v>1</v>
      </c>
      <c r="I14" s="127">
        <v>350</v>
      </c>
      <c r="J14" s="39">
        <f t="shared" si="3"/>
        <v>350</v>
      </c>
    </row>
    <row r="15" spans="1:10" x14ac:dyDescent="0.25">
      <c r="A15" s="40" t="s">
        <v>107</v>
      </c>
      <c r="B15" s="21" t="s">
        <v>135</v>
      </c>
      <c r="C15" s="21" t="s">
        <v>54</v>
      </c>
      <c r="D15" s="22" t="s">
        <v>10</v>
      </c>
      <c r="E15" s="22" t="s">
        <v>60</v>
      </c>
      <c r="F15" s="23">
        <v>882</v>
      </c>
      <c r="G15" s="23">
        <v>656</v>
      </c>
      <c r="H15" s="74">
        <f t="shared" si="2"/>
        <v>0.74376417233560088</v>
      </c>
      <c r="I15" s="126">
        <v>1160</v>
      </c>
      <c r="J15" s="37">
        <f t="shared" si="3"/>
        <v>862.76643990929699</v>
      </c>
    </row>
    <row r="16" spans="1:10" x14ac:dyDescent="0.25">
      <c r="A16" s="38">
        <v>478</v>
      </c>
      <c r="B16" s="26" t="s">
        <v>125</v>
      </c>
      <c r="C16" s="25" t="s">
        <v>144</v>
      </c>
      <c r="D16" s="27" t="s">
        <v>10</v>
      </c>
      <c r="E16" s="27" t="s">
        <v>92</v>
      </c>
      <c r="F16" s="28">
        <v>306</v>
      </c>
      <c r="G16" s="28">
        <v>306</v>
      </c>
      <c r="H16" s="73">
        <f t="shared" si="2"/>
        <v>1</v>
      </c>
      <c r="I16" s="125">
        <v>512</v>
      </c>
      <c r="J16" s="41">
        <f t="shared" si="3"/>
        <v>512</v>
      </c>
    </row>
    <row r="17" spans="1:10" s="2" customFormat="1" x14ac:dyDescent="0.25">
      <c r="A17" s="43" t="s">
        <v>141</v>
      </c>
      <c r="B17" s="21" t="s">
        <v>136</v>
      </c>
      <c r="C17" s="21" t="s">
        <v>91</v>
      </c>
      <c r="D17" s="22" t="s">
        <v>9</v>
      </c>
      <c r="E17" s="22" t="s">
        <v>101</v>
      </c>
      <c r="F17" s="23">
        <v>1258</v>
      </c>
      <c r="G17" s="23">
        <v>482</v>
      </c>
      <c r="H17" s="74">
        <f t="shared" si="2"/>
        <v>0.38314785373608901</v>
      </c>
      <c r="I17" s="126">
        <v>1030</v>
      </c>
      <c r="J17" s="37">
        <f>H17*I17</f>
        <v>394.64228934817169</v>
      </c>
    </row>
    <row r="18" spans="1:10" x14ac:dyDescent="0.25">
      <c r="A18" s="63">
        <v>466</v>
      </c>
      <c r="B18" s="62" t="s">
        <v>127</v>
      </c>
      <c r="C18" s="63" t="s">
        <v>72</v>
      </c>
      <c r="D18" s="64" t="s">
        <v>12</v>
      </c>
      <c r="E18" s="64" t="s">
        <v>92</v>
      </c>
      <c r="F18" s="65">
        <v>589</v>
      </c>
      <c r="G18" s="65">
        <v>589</v>
      </c>
      <c r="H18" s="73">
        <f t="shared" si="2"/>
        <v>1</v>
      </c>
      <c r="I18" s="125">
        <v>520</v>
      </c>
      <c r="J18" s="41">
        <f t="shared" si="3"/>
        <v>520</v>
      </c>
    </row>
    <row r="19" spans="1:10" s="2" customFormat="1" x14ac:dyDescent="0.25">
      <c r="A19" s="43">
        <v>474</v>
      </c>
      <c r="B19" s="21" t="s">
        <v>132</v>
      </c>
      <c r="C19" s="21" t="s">
        <v>95</v>
      </c>
      <c r="D19" s="22" t="s">
        <v>8</v>
      </c>
      <c r="E19" s="22" t="s">
        <v>92</v>
      </c>
      <c r="F19" s="23">
        <v>150</v>
      </c>
      <c r="G19" s="23">
        <v>150</v>
      </c>
      <c r="H19" s="74">
        <f t="shared" si="2"/>
        <v>1</v>
      </c>
      <c r="I19" s="126">
        <v>405</v>
      </c>
      <c r="J19" s="37">
        <f t="shared" si="3"/>
        <v>405</v>
      </c>
    </row>
    <row r="20" spans="1:10" x14ac:dyDescent="0.25">
      <c r="A20" s="38">
        <v>463</v>
      </c>
      <c r="B20" s="26" t="s">
        <v>128</v>
      </c>
      <c r="C20" s="25" t="s">
        <v>73</v>
      </c>
      <c r="D20" s="27" t="s">
        <v>11</v>
      </c>
      <c r="E20" s="27" t="s">
        <v>92</v>
      </c>
      <c r="F20" s="28">
        <v>1791</v>
      </c>
      <c r="G20" s="28">
        <v>1791</v>
      </c>
      <c r="H20" s="75">
        <f t="shared" si="2"/>
        <v>1</v>
      </c>
      <c r="I20" s="127">
        <v>1700</v>
      </c>
      <c r="J20" s="39">
        <f t="shared" si="3"/>
        <v>1700</v>
      </c>
    </row>
    <row r="21" spans="1:10" ht="16.5" customHeight="1" x14ac:dyDescent="0.25">
      <c r="A21" s="43">
        <v>464</v>
      </c>
      <c r="B21" s="21" t="s">
        <v>129</v>
      </c>
      <c r="C21" s="21" t="s">
        <v>156</v>
      </c>
      <c r="D21" s="22" t="s">
        <v>6</v>
      </c>
      <c r="E21" s="22" t="s">
        <v>92</v>
      </c>
      <c r="F21" s="23">
        <v>660</v>
      </c>
      <c r="G21" s="23">
        <v>660</v>
      </c>
      <c r="H21" s="74">
        <f t="shared" si="2"/>
        <v>1</v>
      </c>
      <c r="I21" s="126">
        <v>1000</v>
      </c>
      <c r="J21" s="37">
        <f t="shared" si="3"/>
        <v>1000</v>
      </c>
    </row>
    <row r="22" spans="1:10" ht="15.75" thickBot="1" x14ac:dyDescent="0.3">
      <c r="A22" s="46" t="s">
        <v>14</v>
      </c>
      <c r="B22" s="46">
        <f>COUNTA(B4:B21)</f>
        <v>17</v>
      </c>
      <c r="C22" s="45"/>
      <c r="D22" s="45"/>
      <c r="E22" s="45"/>
      <c r="F22" s="47">
        <f>+SUM(F4:F21)</f>
        <v>13099</v>
      </c>
      <c r="G22" s="47">
        <f>+SUM(G4:G21)</f>
        <v>11218</v>
      </c>
      <c r="H22" s="49">
        <f t="shared" si="2"/>
        <v>0.85640125200396977</v>
      </c>
      <c r="I22" s="128">
        <f>+SUM(I4:I21)</f>
        <v>15986</v>
      </c>
      <c r="J22" s="48">
        <f>SUM(J4:J21)</f>
        <v>14091.432689716268</v>
      </c>
    </row>
    <row r="23" spans="1:10" ht="15" customHeight="1" x14ac:dyDescent="0.25">
      <c r="A23" s="202" t="s">
        <v>34</v>
      </c>
      <c r="B23" s="202"/>
      <c r="C23" s="202"/>
      <c r="D23" s="202"/>
      <c r="E23" s="202"/>
      <c r="F23" s="202"/>
      <c r="G23" s="202"/>
      <c r="H23" s="202"/>
      <c r="I23" s="202"/>
      <c r="J23" s="202"/>
    </row>
    <row r="24" spans="1:10" x14ac:dyDescent="0.25">
      <c r="A24" s="188" t="s">
        <v>184</v>
      </c>
      <c r="B24" s="188"/>
      <c r="C24" s="188"/>
      <c r="D24" s="188"/>
      <c r="E24" s="188"/>
      <c r="F24" s="188"/>
      <c r="G24" s="188"/>
      <c r="H24" s="188"/>
      <c r="I24" s="188"/>
      <c r="J24" s="188"/>
    </row>
    <row r="25" spans="1:10" ht="15" customHeight="1" x14ac:dyDescent="0.25">
      <c r="A25" s="207" t="s">
        <v>179</v>
      </c>
      <c r="B25" s="207"/>
      <c r="C25" s="207"/>
      <c r="D25" s="207"/>
      <c r="E25" s="207"/>
      <c r="F25" s="207"/>
      <c r="G25" s="207"/>
      <c r="H25" s="207"/>
      <c r="I25" s="207"/>
      <c r="J25" s="207"/>
    </row>
    <row r="26" spans="1:10" ht="27.75" customHeight="1" x14ac:dyDescent="0.25">
      <c r="A26" s="206" t="s">
        <v>35</v>
      </c>
      <c r="B26" s="206"/>
      <c r="C26" s="206"/>
      <c r="D26" s="206"/>
      <c r="E26" s="206"/>
      <c r="F26" s="206"/>
      <c r="G26" s="206"/>
      <c r="H26" s="206"/>
      <c r="I26" s="206"/>
      <c r="J26" s="206"/>
    </row>
  </sheetData>
  <mergeCells count="15">
    <mergeCell ref="A1:I1"/>
    <mergeCell ref="A2:I2"/>
    <mergeCell ref="B10:B11"/>
    <mergeCell ref="F10:F11"/>
    <mergeCell ref="E10:E11"/>
    <mergeCell ref="D10:D11"/>
    <mergeCell ref="I10:I11"/>
    <mergeCell ref="H10:H11"/>
    <mergeCell ref="A23:J23"/>
    <mergeCell ref="A24:J24"/>
    <mergeCell ref="A25:J25"/>
    <mergeCell ref="A26:J26"/>
    <mergeCell ref="J10:J11"/>
    <mergeCell ref="G10:G11"/>
    <mergeCell ref="A10:A11"/>
  </mergeCells>
  <pageMargins left="0.7" right="0.7" top="0.75" bottom="0.75" header="0.3" footer="0.3"/>
  <pageSetup scale="66"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29"/>
  <sheetViews>
    <sheetView zoomScale="85" zoomScaleNormal="85" zoomScaleSheetLayoutView="100" workbookViewId="0">
      <pane ySplit="3" topLeftCell="A4" activePane="bottomLeft" state="frozen"/>
      <selection pane="bottomLeft" activeCell="H38" sqref="H38"/>
    </sheetView>
  </sheetViews>
  <sheetFormatPr defaultRowHeight="15" x14ac:dyDescent="0.25"/>
  <cols>
    <col min="1" max="1" width="9.7109375" customWidth="1"/>
    <col min="2" max="2" width="65.7109375" customWidth="1"/>
    <col min="3" max="3" width="26.7109375" customWidth="1"/>
    <col min="4" max="4" width="9.7109375" customWidth="1"/>
    <col min="5" max="5" width="21.85546875" bestFit="1" customWidth="1"/>
    <col min="6" max="6" width="23.7109375" bestFit="1" customWidth="1"/>
    <col min="7" max="7" width="18.5703125" bestFit="1" customWidth="1"/>
    <col min="8" max="8" width="20.85546875" bestFit="1" customWidth="1"/>
    <col min="9" max="9" width="11.7109375" bestFit="1" customWidth="1"/>
  </cols>
  <sheetData>
    <row r="1" spans="1:9" ht="18.75" customHeight="1" x14ac:dyDescent="0.25">
      <c r="A1" s="236" t="s">
        <v>82</v>
      </c>
      <c r="B1" s="236"/>
      <c r="C1" s="236"/>
      <c r="D1" s="236"/>
      <c r="E1" s="236"/>
      <c r="F1" s="236"/>
      <c r="G1" s="236"/>
      <c r="H1" s="236"/>
      <c r="I1" s="236"/>
    </row>
    <row r="2" spans="1:9" ht="30.75" customHeight="1" thickBot="1" x14ac:dyDescent="0.3">
      <c r="A2" s="237" t="s">
        <v>175</v>
      </c>
      <c r="B2" s="237"/>
      <c r="C2" s="237"/>
      <c r="D2" s="237"/>
      <c r="E2" s="237"/>
      <c r="F2" s="237"/>
      <c r="G2" s="237"/>
      <c r="H2" s="237"/>
      <c r="I2" s="237"/>
    </row>
    <row r="3" spans="1:9" s="1" customFormat="1" ht="32.25" customHeight="1" x14ac:dyDescent="0.25">
      <c r="A3" s="33" t="s">
        <v>1</v>
      </c>
      <c r="B3" s="34" t="s">
        <v>2</v>
      </c>
      <c r="C3" s="34" t="s">
        <v>39</v>
      </c>
      <c r="D3" s="34" t="s">
        <v>3</v>
      </c>
      <c r="E3" s="34" t="s">
        <v>43</v>
      </c>
      <c r="F3" s="50" t="s">
        <v>56</v>
      </c>
      <c r="G3" s="50" t="s">
        <v>4</v>
      </c>
      <c r="H3" s="50" t="s">
        <v>57</v>
      </c>
      <c r="I3" s="51" t="s">
        <v>167</v>
      </c>
    </row>
    <row r="4" spans="1:9" x14ac:dyDescent="0.25">
      <c r="A4" s="42">
        <v>450</v>
      </c>
      <c r="B4" s="31" t="s">
        <v>115</v>
      </c>
      <c r="C4" s="31" t="s">
        <v>149</v>
      </c>
      <c r="D4" s="32" t="s">
        <v>13</v>
      </c>
      <c r="E4" s="23">
        <v>597</v>
      </c>
      <c r="F4" s="101">
        <v>0.16497659906396256</v>
      </c>
      <c r="G4" s="101">
        <v>0.70854271356783916</v>
      </c>
      <c r="H4" s="100">
        <v>837</v>
      </c>
      <c r="I4" s="52">
        <f>E4/H4</f>
        <v>0.71326164874551967</v>
      </c>
    </row>
    <row r="5" spans="1:9" x14ac:dyDescent="0.25">
      <c r="A5" s="38" t="s">
        <v>68</v>
      </c>
      <c r="B5" s="26" t="s">
        <v>134</v>
      </c>
      <c r="C5" s="25" t="s">
        <v>150</v>
      </c>
      <c r="D5" s="27" t="s">
        <v>13</v>
      </c>
      <c r="E5" s="28">
        <v>1410</v>
      </c>
      <c r="F5" s="122">
        <v>0.29460927705808609</v>
      </c>
      <c r="G5" s="29">
        <v>0.75562700964630225</v>
      </c>
      <c r="H5" s="28">
        <v>1520</v>
      </c>
      <c r="I5" s="53">
        <f t="shared" ref="I5:I21" si="0">E5/H5</f>
        <v>0.92763157894736847</v>
      </c>
    </row>
    <row r="6" spans="1:9" x14ac:dyDescent="0.25">
      <c r="A6" s="40">
        <v>402</v>
      </c>
      <c r="B6" s="21" t="s">
        <v>117</v>
      </c>
      <c r="C6" s="21" t="s">
        <v>151</v>
      </c>
      <c r="D6" s="22" t="s">
        <v>8</v>
      </c>
      <c r="E6" s="23">
        <v>454</v>
      </c>
      <c r="F6" s="24" t="s">
        <v>65</v>
      </c>
      <c r="G6" s="24" t="s">
        <v>65</v>
      </c>
      <c r="H6" s="23">
        <v>654</v>
      </c>
      <c r="I6" s="54">
        <f t="shared" si="0"/>
        <v>0.6941896024464832</v>
      </c>
    </row>
    <row r="7" spans="1:9" x14ac:dyDescent="0.25">
      <c r="A7" s="38">
        <v>454</v>
      </c>
      <c r="B7" s="26" t="s">
        <v>113</v>
      </c>
      <c r="C7" s="25" t="s">
        <v>157</v>
      </c>
      <c r="D7" s="27" t="s">
        <v>8</v>
      </c>
      <c r="E7" s="28">
        <v>783</v>
      </c>
      <c r="F7" s="122">
        <v>0.21780604133545309</v>
      </c>
      <c r="G7" s="29">
        <v>0.41389728096676737</v>
      </c>
      <c r="H7" s="28">
        <v>1070</v>
      </c>
      <c r="I7" s="53">
        <f t="shared" si="0"/>
        <v>0.73177570093457944</v>
      </c>
    </row>
    <row r="8" spans="1:9" x14ac:dyDescent="0.25">
      <c r="A8" s="40">
        <v>442</v>
      </c>
      <c r="B8" s="21" t="s">
        <v>47</v>
      </c>
      <c r="C8" s="21" t="s">
        <v>153</v>
      </c>
      <c r="D8" s="22" t="s">
        <v>8</v>
      </c>
      <c r="E8" s="23">
        <v>1393</v>
      </c>
      <c r="F8" s="24" t="s">
        <v>65</v>
      </c>
      <c r="G8" s="24" t="s">
        <v>65</v>
      </c>
      <c r="H8" s="23">
        <v>1400</v>
      </c>
      <c r="I8" s="54">
        <f t="shared" si="0"/>
        <v>0.995</v>
      </c>
    </row>
    <row r="9" spans="1:9" x14ac:dyDescent="0.25">
      <c r="A9" s="38">
        <v>455</v>
      </c>
      <c r="B9" s="26" t="s">
        <v>119</v>
      </c>
      <c r="C9" s="25" t="s">
        <v>154</v>
      </c>
      <c r="D9" s="27" t="s">
        <v>9</v>
      </c>
      <c r="E9" s="28">
        <v>384</v>
      </c>
      <c r="F9" s="122">
        <v>0.17452006980802792</v>
      </c>
      <c r="G9" s="29">
        <v>0.52083333333333337</v>
      </c>
      <c r="H9" s="28">
        <v>1105</v>
      </c>
      <c r="I9" s="53">
        <f>E9/H9</f>
        <v>0.34751131221719456</v>
      </c>
    </row>
    <row r="10" spans="1:9" x14ac:dyDescent="0.25">
      <c r="A10" s="222">
        <v>471</v>
      </c>
      <c r="B10" s="224" t="s">
        <v>130</v>
      </c>
      <c r="C10" s="21" t="s">
        <v>159</v>
      </c>
      <c r="D10" s="226" t="s">
        <v>8</v>
      </c>
      <c r="E10" s="230">
        <v>525</v>
      </c>
      <c r="F10" s="235" t="s">
        <v>65</v>
      </c>
      <c r="G10" s="233" t="s">
        <v>65</v>
      </c>
      <c r="H10" s="230">
        <v>523</v>
      </c>
      <c r="I10" s="228">
        <f>E10/H10</f>
        <v>1.0038240917782026</v>
      </c>
    </row>
    <row r="11" spans="1:9" x14ac:dyDescent="0.25">
      <c r="A11" s="223"/>
      <c r="B11" s="225"/>
      <c r="C11" s="21" t="s">
        <v>70</v>
      </c>
      <c r="D11" s="227"/>
      <c r="E11" s="231"/>
      <c r="F11" s="234"/>
      <c r="G11" s="234"/>
      <c r="H11" s="231"/>
      <c r="I11" s="229"/>
    </row>
    <row r="12" spans="1:9" x14ac:dyDescent="0.25">
      <c r="A12" s="38">
        <v>467</v>
      </c>
      <c r="B12" s="26" t="s">
        <v>120</v>
      </c>
      <c r="C12" s="25" t="s">
        <v>155</v>
      </c>
      <c r="D12" s="27" t="s">
        <v>10</v>
      </c>
      <c r="E12" s="28">
        <v>653</v>
      </c>
      <c r="F12" s="122">
        <v>0.17551846231664137</v>
      </c>
      <c r="G12" s="29">
        <v>0.53139356814701377</v>
      </c>
      <c r="H12" s="28">
        <v>1100</v>
      </c>
      <c r="I12" s="53">
        <f>E12/H12</f>
        <v>0.59363636363636363</v>
      </c>
    </row>
    <row r="13" spans="1:9" x14ac:dyDescent="0.25">
      <c r="A13" s="43">
        <v>457</v>
      </c>
      <c r="B13" s="21" t="s">
        <v>121</v>
      </c>
      <c r="C13" s="21" t="s">
        <v>69</v>
      </c>
      <c r="D13" s="22" t="s">
        <v>7</v>
      </c>
      <c r="E13" s="23">
        <v>967</v>
      </c>
      <c r="F13" s="24">
        <v>0.25841874084919475</v>
      </c>
      <c r="G13" s="24">
        <v>0.36504653567735262</v>
      </c>
      <c r="H13" s="23">
        <v>1100</v>
      </c>
      <c r="I13" s="54">
        <f>E13/H13</f>
        <v>0.87909090909090915</v>
      </c>
    </row>
    <row r="14" spans="1:9" x14ac:dyDescent="0.25">
      <c r="A14" s="38">
        <v>884</v>
      </c>
      <c r="B14" s="26" t="s">
        <v>122</v>
      </c>
      <c r="C14" s="25" t="s">
        <v>71</v>
      </c>
      <c r="D14" s="27" t="s">
        <v>10</v>
      </c>
      <c r="E14" s="28">
        <v>297</v>
      </c>
      <c r="F14" s="122" t="s">
        <v>65</v>
      </c>
      <c r="G14" s="29" t="s">
        <v>65</v>
      </c>
      <c r="H14" s="28">
        <v>350</v>
      </c>
      <c r="I14" s="53">
        <f t="shared" si="0"/>
        <v>0.84857142857142853</v>
      </c>
    </row>
    <row r="15" spans="1:9" x14ac:dyDescent="0.25">
      <c r="A15" s="40" t="s">
        <v>107</v>
      </c>
      <c r="B15" s="21" t="s">
        <v>135</v>
      </c>
      <c r="C15" s="21" t="s">
        <v>54</v>
      </c>
      <c r="D15" s="22" t="s">
        <v>10</v>
      </c>
      <c r="E15" s="23">
        <v>882</v>
      </c>
      <c r="F15" s="24" t="s">
        <v>65</v>
      </c>
      <c r="G15" s="24" t="s">
        <v>65</v>
      </c>
      <c r="H15" s="23">
        <v>1160</v>
      </c>
      <c r="I15" s="52">
        <f>E15/H15</f>
        <v>0.76034482758620692</v>
      </c>
    </row>
    <row r="16" spans="1:9" x14ac:dyDescent="0.25">
      <c r="A16" s="38">
        <v>478</v>
      </c>
      <c r="B16" s="26" t="s">
        <v>125</v>
      </c>
      <c r="C16" s="25" t="s">
        <v>144</v>
      </c>
      <c r="D16" s="27" t="s">
        <v>10</v>
      </c>
      <c r="E16" s="28">
        <v>306</v>
      </c>
      <c r="F16" s="122" t="s">
        <v>65</v>
      </c>
      <c r="G16" s="29" t="s">
        <v>65</v>
      </c>
      <c r="H16" s="28">
        <v>512</v>
      </c>
      <c r="I16" s="53">
        <f>E16/H16</f>
        <v>0.59765625</v>
      </c>
    </row>
    <row r="17" spans="1:9" s="2" customFormat="1" x14ac:dyDescent="0.25">
      <c r="A17" s="43" t="s">
        <v>141</v>
      </c>
      <c r="B17" s="21" t="s">
        <v>136</v>
      </c>
      <c r="C17" s="21" t="s">
        <v>91</v>
      </c>
      <c r="D17" s="22" t="s">
        <v>9</v>
      </c>
      <c r="E17" s="23">
        <v>1258</v>
      </c>
      <c r="F17" s="24">
        <v>0.15120643431635389</v>
      </c>
      <c r="G17" s="24">
        <v>0.58506224066390045</v>
      </c>
      <c r="H17" s="23">
        <v>1030</v>
      </c>
      <c r="I17" s="54">
        <f>E17/H17</f>
        <v>1.2213592233009709</v>
      </c>
    </row>
    <row r="18" spans="1:9" x14ac:dyDescent="0.25">
      <c r="A18" s="63">
        <v>466</v>
      </c>
      <c r="B18" s="62" t="s">
        <v>127</v>
      </c>
      <c r="C18" s="63" t="s">
        <v>72</v>
      </c>
      <c r="D18" s="64" t="s">
        <v>12</v>
      </c>
      <c r="E18" s="28">
        <v>589</v>
      </c>
      <c r="F18" s="122" t="s">
        <v>65</v>
      </c>
      <c r="G18" s="29" t="s">
        <v>65</v>
      </c>
      <c r="H18" s="28">
        <v>520</v>
      </c>
      <c r="I18" s="53">
        <f t="shared" si="0"/>
        <v>1.1326923076923077</v>
      </c>
    </row>
    <row r="19" spans="1:9" s="2" customFormat="1" x14ac:dyDescent="0.25">
      <c r="A19" s="43">
        <v>474</v>
      </c>
      <c r="B19" s="21" t="s">
        <v>132</v>
      </c>
      <c r="C19" s="21" t="s">
        <v>95</v>
      </c>
      <c r="D19" s="22" t="s">
        <v>8</v>
      </c>
      <c r="E19" s="23">
        <v>150</v>
      </c>
      <c r="F19" s="24" t="s">
        <v>65</v>
      </c>
      <c r="G19" s="24" t="s">
        <v>65</v>
      </c>
      <c r="H19" s="23">
        <v>405</v>
      </c>
      <c r="I19" s="54">
        <f t="shared" si="0"/>
        <v>0.37037037037037035</v>
      </c>
    </row>
    <row r="20" spans="1:9" x14ac:dyDescent="0.25">
      <c r="A20" s="38">
        <v>463</v>
      </c>
      <c r="B20" s="26" t="s">
        <v>128</v>
      </c>
      <c r="C20" s="25" t="s">
        <v>73</v>
      </c>
      <c r="D20" s="27" t="s">
        <v>11</v>
      </c>
      <c r="E20" s="28">
        <v>1791</v>
      </c>
      <c r="F20" s="122">
        <v>0.68409090909090908</v>
      </c>
      <c r="G20" s="29">
        <v>0.50418760469011725</v>
      </c>
      <c r="H20" s="28">
        <v>1700</v>
      </c>
      <c r="I20" s="53">
        <f t="shared" si="0"/>
        <v>1.0535294117647058</v>
      </c>
    </row>
    <row r="21" spans="1:9" x14ac:dyDescent="0.25">
      <c r="A21" s="43">
        <v>464</v>
      </c>
      <c r="B21" s="21" t="s">
        <v>129</v>
      </c>
      <c r="C21" s="21" t="s">
        <v>156</v>
      </c>
      <c r="D21" s="22" t="s">
        <v>6</v>
      </c>
      <c r="E21" s="23">
        <v>660</v>
      </c>
      <c r="F21" s="24">
        <v>0.22166817769718949</v>
      </c>
      <c r="G21" s="24">
        <v>0.74090909090909096</v>
      </c>
      <c r="H21" s="23">
        <v>1000</v>
      </c>
      <c r="I21" s="54">
        <f t="shared" si="0"/>
        <v>0.66</v>
      </c>
    </row>
    <row r="22" spans="1:9" ht="15.75" thickBot="1" x14ac:dyDescent="0.3">
      <c r="A22" s="46" t="s">
        <v>14</v>
      </c>
      <c r="B22" s="46">
        <f>COUNTA(B4:B21)</f>
        <v>17</v>
      </c>
      <c r="C22" s="45"/>
      <c r="D22" s="45"/>
      <c r="E22" s="47">
        <f>+SUM(E4:E21)</f>
        <v>13099</v>
      </c>
      <c r="F22" s="49">
        <v>0.24703324013668843</v>
      </c>
      <c r="G22" s="49">
        <v>0.35443037974683544</v>
      </c>
      <c r="H22" s="47">
        <f>SUM(H4:H21)</f>
        <v>15986</v>
      </c>
      <c r="I22" s="69">
        <f>E22/H22</f>
        <v>0.81940447891905421</v>
      </c>
    </row>
    <row r="23" spans="1:9" x14ac:dyDescent="0.25">
      <c r="A23" s="202" t="s">
        <v>185</v>
      </c>
      <c r="B23" s="202"/>
      <c r="C23" s="202"/>
      <c r="D23" s="202"/>
      <c r="E23" s="202"/>
      <c r="F23" s="202"/>
      <c r="G23" s="202"/>
      <c r="H23" s="202"/>
      <c r="I23" s="202"/>
    </row>
    <row r="24" spans="1:9" x14ac:dyDescent="0.25">
      <c r="A24" s="188" t="s">
        <v>184</v>
      </c>
      <c r="B24" s="188"/>
      <c r="C24" s="188"/>
      <c r="D24" s="188"/>
      <c r="E24" s="188"/>
      <c r="F24" s="188"/>
      <c r="G24" s="188"/>
      <c r="H24" s="188"/>
      <c r="I24" s="188"/>
    </row>
    <row r="25" spans="1:9" x14ac:dyDescent="0.25">
      <c r="A25" s="207" t="s">
        <v>179</v>
      </c>
      <c r="B25" s="207"/>
      <c r="C25" s="207"/>
      <c r="D25" s="207"/>
      <c r="E25" s="207"/>
      <c r="F25" s="207"/>
      <c r="G25" s="207"/>
      <c r="H25" s="207"/>
      <c r="I25" s="207"/>
    </row>
    <row r="26" spans="1:9" ht="29.25" customHeight="1" x14ac:dyDescent="0.25">
      <c r="A26" s="207" t="s">
        <v>140</v>
      </c>
      <c r="B26" s="207"/>
      <c r="C26" s="207"/>
      <c r="D26" s="207"/>
      <c r="E26" s="207"/>
      <c r="F26" s="207"/>
      <c r="G26" s="207"/>
      <c r="H26" s="207"/>
      <c r="I26" s="207"/>
    </row>
    <row r="27" spans="1:9" ht="27" customHeight="1" x14ac:dyDescent="0.25">
      <c r="A27" s="207" t="s">
        <v>186</v>
      </c>
      <c r="B27" s="207"/>
      <c r="C27" s="207"/>
      <c r="D27" s="207"/>
      <c r="E27" s="207"/>
      <c r="F27" s="207"/>
      <c r="G27" s="207"/>
      <c r="H27" s="207"/>
      <c r="I27" s="207"/>
    </row>
    <row r="28" spans="1:9" ht="28.5" customHeight="1" x14ac:dyDescent="0.25">
      <c r="A28" s="206" t="s">
        <v>37</v>
      </c>
      <c r="B28" s="206"/>
      <c r="C28" s="206"/>
      <c r="D28" s="206"/>
      <c r="E28" s="206"/>
      <c r="F28" s="206"/>
      <c r="G28" s="206"/>
      <c r="H28" s="206"/>
      <c r="I28" s="206"/>
    </row>
    <row r="29" spans="1:9" x14ac:dyDescent="0.25">
      <c r="A29" s="232" t="s">
        <v>36</v>
      </c>
      <c r="B29" s="232"/>
      <c r="C29" s="232"/>
      <c r="D29" s="232"/>
      <c r="E29" s="232"/>
      <c r="F29" s="232"/>
      <c r="G29" s="232"/>
      <c r="H29" s="232"/>
      <c r="I29" s="232"/>
    </row>
  </sheetData>
  <mergeCells count="17">
    <mergeCell ref="A1:I1"/>
    <mergeCell ref="A2:I2"/>
    <mergeCell ref="A29:I29"/>
    <mergeCell ref="A28:I28"/>
    <mergeCell ref="A27:I27"/>
    <mergeCell ref="A26:I26"/>
    <mergeCell ref="A25:I25"/>
    <mergeCell ref="A24:I24"/>
    <mergeCell ref="A23:I23"/>
    <mergeCell ref="A10:A11"/>
    <mergeCell ref="B10:B11"/>
    <mergeCell ref="D10:D11"/>
    <mergeCell ref="I10:I11"/>
    <mergeCell ref="H10:H11"/>
    <mergeCell ref="G10:G11"/>
    <mergeCell ref="F10:F11"/>
    <mergeCell ref="E10:E11"/>
  </mergeCells>
  <pageMargins left="0.7" right="0.7" top="0.75" bottom="0.75" header="0.3" footer="0.3"/>
  <pageSetup scale="67"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Appendix 1</vt:lpstr>
      <vt:lpstr>Appendix 2</vt:lpstr>
      <vt:lpstr>Appendix 3</vt:lpstr>
      <vt:lpstr>Appendix 4 </vt:lpstr>
      <vt:lpstr>Appendix 5</vt:lpstr>
      <vt:lpstr>Appendix 6</vt:lpstr>
      <vt:lpstr>'Appendix 2'!Print_Area</vt:lpstr>
      <vt:lpstr>'Appendix 3'!Print_Area</vt:lpstr>
    </vt:vector>
  </TitlesOfParts>
  <Company>DC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ServUS</dc:creator>
  <cp:lastModifiedBy>Richelle</cp:lastModifiedBy>
  <cp:lastPrinted>2016-04-04T19:59:11Z</cp:lastPrinted>
  <dcterms:created xsi:type="dcterms:W3CDTF">2015-12-11T22:31:56Z</dcterms:created>
  <dcterms:modified xsi:type="dcterms:W3CDTF">2017-09-19T20:18:49Z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1e8e9168bbfa414d8a713438ac786f7c</vt:lpwstr>
  </property>
</Properties>
</file>