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9930" windowWidth="20700" windowHeight="1170"/>
  </bookViews>
  <sheets>
    <sheet name="Appendix 1" sheetId="4" r:id="rId1"/>
    <sheet name="Appendix 2" sheetId="6" r:id="rId2"/>
    <sheet name="Appendix 3" sheetId="8" r:id="rId3"/>
    <sheet name="Appendix 4 " sheetId="3" r:id="rId4"/>
    <sheet name="Appendix 5" sheetId="2" r:id="rId5"/>
    <sheet name="Appendix 6" sheetId="1" r:id="rId6"/>
    <sheet name="ESRI_MAPINFO_SHEET" sheetId="9" state="veryHidden" r:id="rId7"/>
  </sheets>
  <definedNames>
    <definedName name="_xlnm._FilterDatabase" localSheetId="0" hidden="1">'Appendix 1'!$A$2:$I$168</definedName>
    <definedName name="_xlnm._FilterDatabase" localSheetId="4" hidden="1">'Appendix 5'!$A$3:$I$87</definedName>
    <definedName name="_xlnm._FilterDatabase" localSheetId="5" hidden="1">'Appendix 6'!#REF!</definedName>
    <definedName name="MAR_ADDRESS" localSheetId="0">#REF!</definedName>
    <definedName name="MAR_ADDRESS" localSheetId="4">#REF!</definedName>
    <definedName name="MAR_ADDRESS" localSheetId="5">#REF!</definedName>
    <definedName name="MAR_ADDRESS">#REF!</definedName>
    <definedName name="MAR_AID" localSheetId="0">#REF!</definedName>
    <definedName name="MAR_AID" localSheetId="4">#REF!</definedName>
    <definedName name="MAR_AID" localSheetId="5">#REF!</definedName>
    <definedName name="MAR_AID">#REF!</definedName>
    <definedName name="MAR_BLOCK" localSheetId="0">#REF!</definedName>
    <definedName name="MAR_BLOCK" localSheetId="4">#REF!</definedName>
    <definedName name="MAR_BLOCK" localSheetId="5">#REF!</definedName>
    <definedName name="MAR_BLOCK">#REF!</definedName>
    <definedName name="MAR_INTERSECTION" localSheetId="0">#REF!</definedName>
    <definedName name="MAR_INTERSECTION" localSheetId="4">#REF!</definedName>
    <definedName name="MAR_INTERSECTION" localSheetId="5">#REF!</definedName>
    <definedName name="MAR_INTERSECTION">#REF!</definedName>
    <definedName name="MAR_PLACE_NAME" localSheetId="0">#REF!</definedName>
    <definedName name="MAR_PLACE_NAME" localSheetId="4">#REF!</definedName>
    <definedName name="MAR_PLACE_NAME" localSheetId="5">#REF!</definedName>
    <definedName name="MAR_PLACE_NAME">#REF!</definedName>
    <definedName name="_xlnm.Print_Area" localSheetId="0">'Appendix 1'!#REF!</definedName>
    <definedName name="_xlnm.Print_Area" localSheetId="1">'Appendix 2'!$B$1:$I$47</definedName>
    <definedName name="_xlnm.Print_Area" localSheetId="2">'Appendix 3'!$A$1:$K$13</definedName>
    <definedName name="_xlnm.Print_Area" localSheetId="3">'Appendix 4 '!#REF!</definedName>
    <definedName name="_xlnm.Print_Area" localSheetId="4">'Appendix 5'!#REF!</definedName>
    <definedName name="_xlnm.Print_Area" localSheetId="5">'Appendix 6'!#REF!</definedName>
  </definedNames>
  <calcPr calcId="145621"/>
</workbook>
</file>

<file path=xl/calcChain.xml><?xml version="1.0" encoding="utf-8"?>
<calcChain xmlns="http://schemas.openxmlformats.org/spreadsheetml/2006/main">
  <c r="C164" i="4" l="1"/>
  <c r="G4" i="2" l="1"/>
  <c r="H4" i="2"/>
  <c r="G5" i="2"/>
  <c r="H5" i="2" s="1"/>
  <c r="G6" i="2"/>
  <c r="H6" i="2" s="1"/>
  <c r="G7" i="2"/>
  <c r="H7" i="2" s="1"/>
  <c r="G8" i="2"/>
  <c r="H8" i="2" s="1"/>
  <c r="G9" i="2"/>
  <c r="H9" i="2" s="1"/>
  <c r="G10" i="2"/>
  <c r="H10" i="2" s="1"/>
  <c r="G11" i="2"/>
  <c r="H11" i="2" s="1"/>
  <c r="G12" i="2"/>
  <c r="H12" i="2" s="1"/>
  <c r="G13" i="2"/>
  <c r="H13" i="2" s="1"/>
  <c r="G14" i="2"/>
  <c r="H14" i="2" s="1"/>
  <c r="G15" i="2"/>
  <c r="H15" i="2" s="1"/>
  <c r="G16" i="2"/>
  <c r="H16" i="2" s="1"/>
  <c r="G17" i="2"/>
  <c r="H17" i="2" s="1"/>
  <c r="G18" i="2"/>
  <c r="H18" i="2" s="1"/>
  <c r="G19" i="2"/>
  <c r="H19" i="2" s="1"/>
  <c r="G20" i="2"/>
  <c r="H20" i="2" s="1"/>
  <c r="G21" i="2"/>
  <c r="H21" i="2" s="1"/>
  <c r="G22" i="2"/>
  <c r="H22" i="2" s="1"/>
  <c r="G23" i="2"/>
  <c r="H23" i="2" s="1"/>
  <c r="G24" i="2"/>
  <c r="H24" i="2" s="1"/>
  <c r="G25" i="2"/>
  <c r="H25" i="2" s="1"/>
  <c r="G26" i="2"/>
  <c r="H26" i="2" s="1"/>
  <c r="G27" i="2"/>
  <c r="H27" i="2" s="1"/>
  <c r="G28" i="2"/>
  <c r="H28" i="2" s="1"/>
  <c r="G29" i="2"/>
  <c r="H29" i="2" s="1"/>
  <c r="G30" i="2"/>
  <c r="H30" i="2" s="1"/>
  <c r="G31" i="2"/>
  <c r="H31" i="2" s="1"/>
  <c r="G32" i="2"/>
  <c r="H32" i="2" s="1"/>
  <c r="G33" i="2"/>
  <c r="H33" i="2" s="1"/>
  <c r="G34" i="2"/>
  <c r="H34" i="2" s="1"/>
  <c r="G35" i="2"/>
  <c r="H35" i="2" s="1"/>
  <c r="G36" i="2"/>
  <c r="H36" i="2" s="1"/>
  <c r="G37" i="2"/>
  <c r="H37" i="2" s="1"/>
  <c r="G38" i="2"/>
  <c r="H38" i="2" s="1"/>
  <c r="G39" i="2"/>
  <c r="H39" i="2" s="1"/>
  <c r="G40" i="2"/>
  <c r="H40" i="2" s="1"/>
  <c r="G41" i="2"/>
  <c r="H41" i="2" s="1"/>
  <c r="G42" i="2"/>
  <c r="H42" i="2" s="1"/>
  <c r="G43" i="2"/>
  <c r="H43" i="2" s="1"/>
  <c r="G44" i="2"/>
  <c r="H44" i="2" s="1"/>
  <c r="G45" i="2"/>
  <c r="H45" i="2" s="1"/>
  <c r="G46" i="2"/>
  <c r="H46" i="2" s="1"/>
  <c r="G47" i="2"/>
  <c r="H47" i="2" s="1"/>
  <c r="G48" i="2"/>
  <c r="H48" i="2" s="1"/>
  <c r="G49" i="2"/>
  <c r="H49" i="2" s="1"/>
  <c r="G50" i="2"/>
  <c r="H50" i="2" s="1"/>
  <c r="G51" i="2"/>
  <c r="H51" i="2" s="1"/>
  <c r="G52" i="2"/>
  <c r="H52" i="2" s="1"/>
  <c r="G53" i="2"/>
  <c r="H53" i="2" s="1"/>
  <c r="G54" i="2"/>
  <c r="H54" i="2" s="1"/>
  <c r="G55" i="2"/>
  <c r="H55" i="2" s="1"/>
  <c r="G56" i="2"/>
  <c r="H56" i="2" s="1"/>
  <c r="G57" i="2"/>
  <c r="H57" i="2" s="1"/>
  <c r="G58" i="2"/>
  <c r="H58" i="2" s="1"/>
  <c r="G59" i="2"/>
  <c r="H59" i="2" s="1"/>
  <c r="G60" i="2"/>
  <c r="H60" i="2" s="1"/>
  <c r="G61" i="2"/>
  <c r="H61" i="2" s="1"/>
  <c r="G62" i="2"/>
  <c r="H62" i="2" s="1"/>
  <c r="G63" i="2"/>
  <c r="H63" i="2" s="1"/>
  <c r="G64" i="2"/>
  <c r="H64" i="2" s="1"/>
  <c r="G65" i="2"/>
  <c r="H65" i="2" s="1"/>
  <c r="G66" i="2"/>
  <c r="H66" i="2" s="1"/>
  <c r="G67" i="2"/>
  <c r="H67" i="2" s="1"/>
  <c r="G68" i="2"/>
  <c r="H68" i="2"/>
  <c r="G69" i="2"/>
  <c r="H69" i="2" s="1"/>
  <c r="G70" i="2"/>
  <c r="H70" i="2" s="1"/>
  <c r="G71" i="2"/>
  <c r="H71" i="2" s="1"/>
  <c r="G72" i="2"/>
  <c r="H72" i="2" s="1"/>
  <c r="G73" i="2"/>
  <c r="H73" i="2" s="1"/>
  <c r="G74" i="2"/>
  <c r="H74" i="2" s="1"/>
  <c r="G75" i="2"/>
  <c r="H75" i="2" s="1"/>
  <c r="G76" i="2"/>
  <c r="H76" i="2"/>
  <c r="G77" i="2"/>
  <c r="H77" i="2" s="1"/>
  <c r="G78" i="2"/>
  <c r="H78" i="2" s="1"/>
  <c r="G79" i="2"/>
  <c r="H79" i="2" s="1"/>
  <c r="G80" i="2"/>
  <c r="H80" i="2" s="1"/>
  <c r="G81" i="2"/>
  <c r="H81" i="2" s="1"/>
  <c r="G82" i="2"/>
  <c r="H82" i="2" s="1"/>
  <c r="F83" i="2"/>
  <c r="I83" i="2"/>
  <c r="G83" i="2" l="1"/>
  <c r="H83" i="2" s="1"/>
  <c r="G164" i="4" l="1"/>
  <c r="J63" i="3" l="1"/>
  <c r="J64" i="3"/>
  <c r="H64" i="3"/>
  <c r="K64" i="3" s="1"/>
  <c r="H63" i="3"/>
  <c r="K63" i="3" s="1"/>
  <c r="I12" i="8" l="1"/>
  <c r="H12" i="8"/>
  <c r="E12" i="8"/>
  <c r="D12" i="8"/>
  <c r="I11" i="8"/>
  <c r="H11" i="8"/>
  <c r="E11" i="8"/>
  <c r="D11" i="8"/>
  <c r="I10" i="8"/>
  <c r="H10" i="8"/>
  <c r="E10" i="8"/>
  <c r="D10" i="8"/>
  <c r="I9" i="8"/>
  <c r="H9" i="8"/>
  <c r="E9" i="8"/>
  <c r="D9" i="8"/>
  <c r="I8" i="8"/>
  <c r="H8" i="8"/>
  <c r="E8" i="8"/>
  <c r="D8" i="8"/>
  <c r="I7" i="8"/>
  <c r="H7" i="8"/>
  <c r="E7" i="8"/>
  <c r="D7" i="8"/>
  <c r="I6" i="8"/>
  <c r="H6" i="8"/>
  <c r="E6" i="8"/>
  <c r="D6" i="8"/>
  <c r="I5" i="8"/>
  <c r="H5" i="8"/>
  <c r="E5" i="8"/>
  <c r="D5" i="8"/>
  <c r="I4" i="8"/>
  <c r="H4" i="8"/>
  <c r="E4" i="8"/>
  <c r="D4" i="8"/>
  <c r="J73" i="3" l="1"/>
  <c r="J74" i="3"/>
  <c r="J75" i="3"/>
  <c r="J76" i="3"/>
  <c r="J77" i="3"/>
  <c r="J78" i="3"/>
  <c r="J79" i="3"/>
  <c r="J66" i="3"/>
  <c r="J67" i="3"/>
  <c r="J68" i="3"/>
  <c r="J69" i="3"/>
  <c r="J72" i="3"/>
  <c r="J65" i="3"/>
  <c r="J62" i="3"/>
  <c r="J70" i="3"/>
  <c r="J60" i="3"/>
  <c r="J42" i="3"/>
  <c r="J43" i="3"/>
  <c r="J44" i="3"/>
  <c r="J45" i="3"/>
  <c r="J46" i="3"/>
  <c r="J47" i="3"/>
  <c r="J48" i="3"/>
  <c r="J49" i="3"/>
  <c r="J50" i="3"/>
  <c r="J51" i="3"/>
  <c r="J52" i="3"/>
  <c r="J53" i="3"/>
  <c r="J54" i="3"/>
  <c r="J55" i="3"/>
  <c r="J56" i="3"/>
  <c r="J57" i="3"/>
  <c r="J58" i="3"/>
  <c r="J59" i="3"/>
  <c r="J41" i="3"/>
  <c r="J39" i="3"/>
  <c r="J33" i="3"/>
  <c r="J24" i="3"/>
  <c r="J25" i="3"/>
  <c r="J26" i="3"/>
  <c r="J27" i="3"/>
  <c r="J28" i="3"/>
  <c r="J29" i="3"/>
  <c r="J30" i="3"/>
  <c r="J31" i="3"/>
  <c r="J32" i="3"/>
  <c r="J34" i="3"/>
  <c r="J35" i="3"/>
  <c r="J36" i="3"/>
  <c r="J37" i="3"/>
  <c r="J38" i="3"/>
  <c r="J23" i="3"/>
  <c r="J22" i="3"/>
  <c r="J21" i="3"/>
  <c r="J20" i="3"/>
  <c r="J19" i="3"/>
  <c r="J16" i="3"/>
  <c r="J13" i="3"/>
  <c r="J12" i="3"/>
  <c r="J11" i="3"/>
  <c r="J9" i="3"/>
  <c r="J5" i="3"/>
  <c r="J6" i="3"/>
  <c r="J7" i="3"/>
  <c r="J8" i="3"/>
  <c r="J4" i="3"/>
  <c r="I75" i="1"/>
  <c r="I83" i="1" l="1"/>
  <c r="B83" i="1" l="1"/>
  <c r="B83" i="2"/>
  <c r="B80" i="3"/>
  <c r="B45" i="6" l="1"/>
  <c r="I45" i="6"/>
  <c r="H45" i="6"/>
  <c r="G45" i="6"/>
  <c r="F45" i="6"/>
  <c r="E45" i="6"/>
  <c r="I4" i="1" l="1"/>
  <c r="J17" i="2"/>
  <c r="F80" i="3"/>
  <c r="J4" i="2"/>
  <c r="E83" i="1"/>
  <c r="H83" i="1"/>
  <c r="I82" i="1"/>
  <c r="G11" i="3"/>
  <c r="H11" i="3" s="1"/>
  <c r="K11" i="3" s="1"/>
  <c r="G12" i="3"/>
  <c r="H12" i="3" s="1"/>
  <c r="K12" i="3" s="1"/>
  <c r="G20" i="3"/>
  <c r="H20" i="3" s="1"/>
  <c r="K20" i="3" s="1"/>
  <c r="G21" i="3"/>
  <c r="H21" i="3" s="1"/>
  <c r="K21" i="3" s="1"/>
  <c r="G22" i="3"/>
  <c r="H22" i="3" s="1"/>
  <c r="K22" i="3" s="1"/>
  <c r="G23" i="3"/>
  <c r="H23" i="3" s="1"/>
  <c r="K23" i="3" s="1"/>
  <c r="G24" i="3"/>
  <c r="H24" i="3" s="1"/>
  <c r="K24" i="3" s="1"/>
  <c r="G25" i="3"/>
  <c r="H25" i="3" s="1"/>
  <c r="K25" i="3" s="1"/>
  <c r="G26" i="3"/>
  <c r="H26" i="3" s="1"/>
  <c r="K26" i="3" s="1"/>
  <c r="G27" i="3"/>
  <c r="H27" i="3" s="1"/>
  <c r="K27" i="3" s="1"/>
  <c r="G28" i="3"/>
  <c r="H28" i="3" s="1"/>
  <c r="K28" i="3" s="1"/>
  <c r="G29" i="3"/>
  <c r="H29" i="3" s="1"/>
  <c r="K29" i="3" s="1"/>
  <c r="G31" i="3"/>
  <c r="H31" i="3" s="1"/>
  <c r="K31" i="3" s="1"/>
  <c r="G32" i="3"/>
  <c r="H32" i="3" s="1"/>
  <c r="K32" i="3" s="1"/>
  <c r="G33" i="3"/>
  <c r="H33" i="3" s="1"/>
  <c r="K33" i="3" s="1"/>
  <c r="G34" i="3"/>
  <c r="H34" i="3" s="1"/>
  <c r="K34" i="3" s="1"/>
  <c r="G36" i="3"/>
  <c r="H36" i="3" s="1"/>
  <c r="K36" i="3" s="1"/>
  <c r="G37" i="3"/>
  <c r="H37" i="3" s="1"/>
  <c r="K37" i="3" s="1"/>
  <c r="G38" i="3"/>
  <c r="H38" i="3" s="1"/>
  <c r="K38" i="3" s="1"/>
  <c r="G39" i="3"/>
  <c r="H39" i="3" s="1"/>
  <c r="K39" i="3" s="1"/>
  <c r="G41" i="3"/>
  <c r="H41" i="3" s="1"/>
  <c r="K41" i="3" s="1"/>
  <c r="G43" i="3"/>
  <c r="H43" i="3" s="1"/>
  <c r="K43" i="3" s="1"/>
  <c r="G46" i="3"/>
  <c r="H46" i="3" s="1"/>
  <c r="K46" i="3" s="1"/>
  <c r="G47" i="3"/>
  <c r="H47" i="3" s="1"/>
  <c r="K47" i="3" s="1"/>
  <c r="G49" i="3"/>
  <c r="H49" i="3" s="1"/>
  <c r="K49" i="3" s="1"/>
  <c r="G50" i="3"/>
  <c r="H50" i="3" s="1"/>
  <c r="K50" i="3" s="1"/>
  <c r="G51" i="3"/>
  <c r="H51" i="3" s="1"/>
  <c r="K51" i="3" s="1"/>
  <c r="G52" i="3"/>
  <c r="H52" i="3" s="1"/>
  <c r="K52" i="3" s="1"/>
  <c r="G53" i="3"/>
  <c r="H53" i="3" s="1"/>
  <c r="K53" i="3" s="1"/>
  <c r="G54" i="3"/>
  <c r="H54" i="3" s="1"/>
  <c r="K54" i="3" s="1"/>
  <c r="G62" i="3"/>
  <c r="H62" i="3" s="1"/>
  <c r="K62" i="3" s="1"/>
  <c r="G65" i="3"/>
  <c r="H65" i="3" s="1"/>
  <c r="K65" i="3" s="1"/>
  <c r="G66" i="3"/>
  <c r="H66" i="3" s="1"/>
  <c r="K66" i="3" s="1"/>
  <c r="G67" i="3"/>
  <c r="H67" i="3" s="1"/>
  <c r="K67" i="3" s="1"/>
  <c r="G68" i="3"/>
  <c r="H68" i="3" s="1"/>
  <c r="K68" i="3" s="1"/>
  <c r="G69" i="3"/>
  <c r="H69" i="3" s="1"/>
  <c r="K69" i="3" s="1"/>
  <c r="G72" i="3"/>
  <c r="H72" i="3" s="1"/>
  <c r="K72" i="3" s="1"/>
  <c r="G73" i="3"/>
  <c r="H73" i="3" s="1"/>
  <c r="K73" i="3" s="1"/>
  <c r="G74" i="3"/>
  <c r="H74" i="3" s="1"/>
  <c r="K74" i="3" s="1"/>
  <c r="G75" i="3"/>
  <c r="H75" i="3" s="1"/>
  <c r="K75" i="3" s="1"/>
  <c r="G76" i="3"/>
  <c r="H76" i="3" s="1"/>
  <c r="K76" i="3" s="1"/>
  <c r="G78" i="3"/>
  <c r="H78" i="3" s="1"/>
  <c r="K78" i="3" s="1"/>
  <c r="G79" i="3"/>
  <c r="H79" i="3" s="1"/>
  <c r="K79" i="3" s="1"/>
  <c r="G4" i="3"/>
  <c r="H4" i="3" s="1"/>
  <c r="K4" i="3" s="1"/>
  <c r="G5" i="3"/>
  <c r="H5" i="3" s="1"/>
  <c r="K5" i="3" s="1"/>
  <c r="G6" i="3"/>
  <c r="H6" i="3" s="1"/>
  <c r="K6" i="3" s="1"/>
  <c r="G7" i="3"/>
  <c r="H7" i="3" s="1"/>
  <c r="K7" i="3" s="1"/>
  <c r="G8" i="3"/>
  <c r="H8" i="3" s="1"/>
  <c r="K8" i="3" s="1"/>
  <c r="G9" i="3"/>
  <c r="H9" i="3" s="1"/>
  <c r="K9" i="3" s="1"/>
  <c r="G13" i="3"/>
  <c r="H13" i="3" s="1"/>
  <c r="K13" i="3" s="1"/>
  <c r="G16" i="3"/>
  <c r="H16" i="3" s="1"/>
  <c r="K16" i="3" s="1"/>
  <c r="J10" i="2"/>
  <c r="J11" i="2"/>
  <c r="J12" i="2"/>
  <c r="J13" i="2"/>
  <c r="J14" i="2"/>
  <c r="J15" i="2"/>
  <c r="J16"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5" i="2"/>
  <c r="J6" i="2"/>
  <c r="J7" i="2"/>
  <c r="J8" i="2"/>
  <c r="J9" i="2"/>
  <c r="H70" i="3"/>
  <c r="K70" i="3" s="1"/>
  <c r="H60" i="3"/>
  <c r="K60" i="3" s="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6" i="1"/>
  <c r="I77" i="1"/>
  <c r="I78" i="1"/>
  <c r="I79" i="1"/>
  <c r="I80" i="1"/>
  <c r="I81" i="1"/>
  <c r="H77" i="3"/>
  <c r="K77" i="3" s="1"/>
  <c r="H59" i="3"/>
  <c r="K59" i="3" s="1"/>
  <c r="H30" i="3"/>
  <c r="K30" i="3" s="1"/>
  <c r="H35" i="3"/>
  <c r="K35" i="3" s="1"/>
  <c r="H42" i="3"/>
  <c r="K42" i="3" s="1"/>
  <c r="H44" i="3"/>
  <c r="K44" i="3" s="1"/>
  <c r="H45" i="3"/>
  <c r="K45" i="3" s="1"/>
  <c r="H48" i="3"/>
  <c r="K48" i="3" s="1"/>
  <c r="H55" i="3"/>
  <c r="K55" i="3" s="1"/>
  <c r="H56" i="3"/>
  <c r="K56" i="3" s="1"/>
  <c r="H57" i="3"/>
  <c r="K57" i="3" s="1"/>
  <c r="H58" i="3"/>
  <c r="K58" i="3" s="1"/>
  <c r="H19" i="3"/>
  <c r="K19" i="3" s="1"/>
  <c r="H164" i="4"/>
  <c r="I80" i="3"/>
  <c r="J83" i="2" l="1"/>
  <c r="K80" i="3"/>
  <c r="J80" i="3"/>
  <c r="G80" i="3"/>
  <c r="H80" i="3" s="1"/>
</calcChain>
</file>

<file path=xl/sharedStrings.xml><?xml version="1.0" encoding="utf-8"?>
<sst xmlns="http://schemas.openxmlformats.org/spreadsheetml/2006/main" count="2065" uniqueCount="470">
  <si>
    <t>Sector</t>
  </si>
  <si>
    <t>School ID</t>
  </si>
  <si>
    <t>School Name</t>
  </si>
  <si>
    <t>Ward</t>
  </si>
  <si>
    <r>
      <t>% of In-Boundary Enrollment</t>
    </r>
    <r>
      <rPr>
        <b/>
        <vertAlign val="superscript"/>
        <sz val="11"/>
        <color theme="0"/>
        <rFont val="Calibri"/>
        <family val="2"/>
        <scheme val="minor"/>
      </rPr>
      <t>3</t>
    </r>
  </si>
  <si>
    <t>DCPS</t>
  </si>
  <si>
    <t>Ward 7</t>
  </si>
  <si>
    <t>Ward 6</t>
  </si>
  <si>
    <t>Ward 1</t>
  </si>
  <si>
    <t>Ward 4</t>
  </si>
  <si>
    <t>1300 Nicholson St NW</t>
  </si>
  <si>
    <t>Ward 5</t>
  </si>
  <si>
    <t>Ward 3</t>
  </si>
  <si>
    <t>Ward 2</t>
  </si>
  <si>
    <t>Ward 8</t>
  </si>
  <si>
    <t>2525 17th St NW</t>
  </si>
  <si>
    <t>4430 Newark St NW</t>
  </si>
  <si>
    <t>1250 Constitution Ave NE</t>
  </si>
  <si>
    <t>1565 Morris Rd SE</t>
  </si>
  <si>
    <t>2801 Calvert St NW</t>
  </si>
  <si>
    <t>1445 C St SE</t>
  </si>
  <si>
    <t>2400 Shannon Pl SE</t>
  </si>
  <si>
    <t>650 Anacostia Ave NE</t>
  </si>
  <si>
    <t>3264 Stanton Rd SE</t>
  </si>
  <si>
    <t>1125 New Jersey Ave NW</t>
  </si>
  <si>
    <t>1299 Neal St NE</t>
  </si>
  <si>
    <t>Total</t>
  </si>
  <si>
    <t>Grades Served</t>
  </si>
  <si>
    <t>PK3-5th</t>
  </si>
  <si>
    <t>PK3-8th</t>
  </si>
  <si>
    <t>PK3-7th</t>
  </si>
  <si>
    <t>PK4-5th</t>
  </si>
  <si>
    <t>4th-8th</t>
  </si>
  <si>
    <t>PK3-3rd</t>
  </si>
  <si>
    <t>PK3-KG</t>
  </si>
  <si>
    <t>1st-5th</t>
  </si>
  <si>
    <t>PCS</t>
  </si>
  <si>
    <t>KG-3rd</t>
  </si>
  <si>
    <t>PK3-PK4</t>
  </si>
  <si>
    <t>410 8th St NW</t>
  </si>
  <si>
    <t>PK3-2nd</t>
  </si>
  <si>
    <t>Bridges PCS</t>
  </si>
  <si>
    <t>1250 Taylor St NW</t>
  </si>
  <si>
    <t>Briya PCS</t>
  </si>
  <si>
    <t>3912 Georgia Ave NW</t>
  </si>
  <si>
    <t>2333 Ontario Rd NW</t>
  </si>
  <si>
    <t>6008 Georgia Ave NW</t>
  </si>
  <si>
    <t>PK4-8th</t>
  </si>
  <si>
    <t>1503 East Capitol St SE</t>
  </si>
  <si>
    <t>220 HighView Pl SE</t>
  </si>
  <si>
    <t>510 Webster St NW</t>
  </si>
  <si>
    <t>1300 Allison St NW</t>
  </si>
  <si>
    <t>PK3-1st</t>
  </si>
  <si>
    <t>KG-8th</t>
  </si>
  <si>
    <t>Creative Minds International PCS</t>
  </si>
  <si>
    <t>PK3-4th</t>
  </si>
  <si>
    <t>707 Edgewood St NE</t>
  </si>
  <si>
    <t>701 Edgewood St NE</t>
  </si>
  <si>
    <t>DC Scholars PCS</t>
  </si>
  <si>
    <t>3100 Martin Luther King Jr Ave SE</t>
  </si>
  <si>
    <t>PK3-6th</t>
  </si>
  <si>
    <t>3400 Wheeler Rd SE</t>
  </si>
  <si>
    <t>1017 New Jersey Ave SE</t>
  </si>
  <si>
    <t>Early Childhood Academy PCS</t>
  </si>
  <si>
    <t>4025 9th St SE</t>
  </si>
  <si>
    <t>3600 Georgia Ave NW</t>
  </si>
  <si>
    <t>5th-8th</t>
  </si>
  <si>
    <t>Elsie Whitlow Stokes Community Freedom PCS</t>
  </si>
  <si>
    <t>3700 Oakview Terrace NE</t>
  </si>
  <si>
    <t>KG-5th</t>
  </si>
  <si>
    <t>2917 8th St NE</t>
  </si>
  <si>
    <t>6130 N Capitol St NW</t>
  </si>
  <si>
    <t>4600 Livingston Rd SE</t>
  </si>
  <si>
    <t>Inspired Teaching Demonstration PCS</t>
  </si>
  <si>
    <t>421 P St NW</t>
  </si>
  <si>
    <t>4801 Benning Rd SE</t>
  </si>
  <si>
    <t>1375 Missouri Ave NW</t>
  </si>
  <si>
    <t>Lee Montessori PCS</t>
  </si>
  <si>
    <t>2120 13th St NW</t>
  </si>
  <si>
    <t>Mundo Verde Bilingual PCS</t>
  </si>
  <si>
    <t>Roots PCS</t>
  </si>
  <si>
    <t>15 Kennedy St NW</t>
  </si>
  <si>
    <r>
      <t>Sela PCS</t>
    </r>
    <r>
      <rPr>
        <i/>
        <sz val="11"/>
        <color theme="1"/>
        <rFont val="Calibri"/>
        <family val="2"/>
        <scheme val="minor"/>
      </rPr>
      <t xml:space="preserve"> (co-locating with Shining Stars Montessori PCS)</t>
    </r>
  </si>
  <si>
    <t>5th-12th</t>
  </si>
  <si>
    <t>Washington Yu Ying PCS</t>
  </si>
  <si>
    <t>705 Edgewood St NE</t>
  </si>
  <si>
    <t>PK3-5th Enrollment</t>
  </si>
  <si>
    <t>100 Peabody St NW</t>
  </si>
  <si>
    <t>100 41st St NE</t>
  </si>
  <si>
    <t>Democracy Prep Congress Heights PCS</t>
  </si>
  <si>
    <t>4501 Kansas Ave NW</t>
  </si>
  <si>
    <t>2501 Martin Luther King Jr Ave SE</t>
  </si>
  <si>
    <t>4th-6th</t>
  </si>
  <si>
    <t>Sela PCS</t>
  </si>
  <si>
    <t>1st-4th</t>
  </si>
  <si>
    <t>5th-6th</t>
  </si>
  <si>
    <t>1227 4th St NE</t>
  </si>
  <si>
    <t>International Baccalaureate</t>
  </si>
  <si>
    <t>STEM</t>
  </si>
  <si>
    <t>Montessori</t>
  </si>
  <si>
    <t>Dual Language</t>
  </si>
  <si>
    <t>Arts Integration</t>
  </si>
  <si>
    <t>Latin American Montessori Bilingual (LAMB) PCS</t>
  </si>
  <si>
    <t>Potomac Preparatory PCS</t>
  </si>
  <si>
    <t>Sources: PCSB "Find a School" and DCPS School Profiles</t>
  </si>
  <si>
    <t>*Seeking IB authorization</t>
  </si>
  <si>
    <t>3 and 4 Year Olds</t>
  </si>
  <si>
    <t>5 to 9 Year Olds</t>
  </si>
  <si>
    <t>Ward of Residence</t>
  </si>
  <si>
    <t>Max</t>
  </si>
  <si>
    <t>Min</t>
  </si>
  <si>
    <t>Citywide</t>
  </si>
  <si>
    <t>Margin of Error (+/-)</t>
  </si>
  <si>
    <t xml:space="preserve">% Private School Enrollment </t>
  </si>
  <si>
    <t>% Private School Enrollment</t>
  </si>
  <si>
    <t>Achievement Prep PCS – Wahler Place Middle</t>
  </si>
  <si>
    <t>AppleTree Early Learning PCS – Columbia Heights</t>
  </si>
  <si>
    <t>AppleTree Early Learning PCS – Lincoln Park</t>
  </si>
  <si>
    <t>AppleTree Early Learning PCS – Oklahoma Ave</t>
  </si>
  <si>
    <t>BASIS DC PCS</t>
  </si>
  <si>
    <t>Capital City PCS – Lower School</t>
  </si>
  <si>
    <t>Capital City PCS – Middle School</t>
  </si>
  <si>
    <t>Capitol Hill Montessori @ Logan</t>
  </si>
  <si>
    <t xml:space="preserve">Cedar Tree Academy PCS </t>
  </si>
  <si>
    <t>Center City PCS – Brightwood</t>
  </si>
  <si>
    <t>Center City PCS – Capitol Hill</t>
  </si>
  <si>
    <t>Center City PCS – Congress Heights</t>
  </si>
  <si>
    <t>Center City PCS – Petworth</t>
  </si>
  <si>
    <t>Center City PCS – Shaw</t>
  </si>
  <si>
    <t>Center City PCS – Trinidad</t>
  </si>
  <si>
    <t>DC Bilingual PCS</t>
  </si>
  <si>
    <t>DC Prep PCS – Benning Elementary</t>
  </si>
  <si>
    <t>DC Prep PCS – Benning Middle</t>
  </si>
  <si>
    <t>DC Prep PCS – Edgewood Elementary</t>
  </si>
  <si>
    <t>DC Prep PCS – Edgewood Middle</t>
  </si>
  <si>
    <t>Friendship PCS – Blow-Pierce Elementary</t>
  </si>
  <si>
    <t>Friendship PCS – Blow-Pierce Middle</t>
  </si>
  <si>
    <t>Friendship PCS – Chamberlain Elementary</t>
  </si>
  <si>
    <t>Friendship PCS – Chamberlain Middle</t>
  </si>
  <si>
    <t>Friendship PCS – Southeast Elementary Academy</t>
  </si>
  <si>
    <t>Friendship PCS – Woodridge Elementary</t>
  </si>
  <si>
    <t>Friendship PCS – Woodridge Middle</t>
  </si>
  <si>
    <t xml:space="preserve">Harmony DC PCS – School of Excellence </t>
  </si>
  <si>
    <t>Hope Community PCS – Lamond</t>
  </si>
  <si>
    <t>Hope Community PCS – Tolson</t>
  </si>
  <si>
    <t>Ingenuity Prep PCS</t>
  </si>
  <si>
    <t>KIPP DC – AIM Academy PCS</t>
  </si>
  <si>
    <t>KIPP DC – Arts and Technology Academy PCS</t>
  </si>
  <si>
    <t>KIPP DC – Connect Academy PCS</t>
  </si>
  <si>
    <t>KIPP DC – Discover Academy PCS</t>
  </si>
  <si>
    <t>KIPP DC – Grow Academy PCS</t>
  </si>
  <si>
    <t>KIPP DC – Heights Academy PCS</t>
  </si>
  <si>
    <t>KIPP DC – KEY Academy PCS</t>
  </si>
  <si>
    <t>KIPP DC – Lead Academy PCS</t>
  </si>
  <si>
    <t>KIPP DC – LEAP Academy PCS</t>
  </si>
  <si>
    <t>KIPP DC – Northeast Academy PCS</t>
  </si>
  <si>
    <t>KIPP DC – Promise Academy PCS</t>
  </si>
  <si>
    <t>KIPP DC – Quest Academy PCS</t>
  </si>
  <si>
    <t>KIPP DC – Spring Academy PCS</t>
  </si>
  <si>
    <t>KIPP DC – WILL Academy PCS</t>
  </si>
  <si>
    <t>Perry Street Preparatory PCS</t>
  </si>
  <si>
    <t>School-Within-School @ Goding</t>
  </si>
  <si>
    <t>Shining Stars Montessori Academy PCS</t>
  </si>
  <si>
    <t>William E. Doar, Jr. PCS for the Performing Arts</t>
  </si>
  <si>
    <t>DC Prep PCS – Benning Elementary;  DC Prep PCS – Benning Middle</t>
  </si>
  <si>
    <t>KIPP DC – AIM Academy PCS; KIPP DC – Discover Academy PCS; KIPP DC – Heights Academy PCS</t>
  </si>
  <si>
    <t>KIPP DC – Connect Academy PCS; KIPP DC – Spring Academy PCS; KIPP DC – Northeast Academy PCS</t>
  </si>
  <si>
    <t>KIPP DC – Grow Academy PCS; KIPP DC – Lead Academy PCS; KIPP DC – WILL Academy PCS</t>
  </si>
  <si>
    <t>KIPP DC – KEY Academy PCS; KIPP DC – LEAP Academy PCS;  KIPP DC – Promise Academy PCS</t>
  </si>
  <si>
    <r>
      <t xml:space="preserve">Shining Stars Montessori Academy PCS </t>
    </r>
    <r>
      <rPr>
        <i/>
        <sz val="11"/>
        <color theme="1"/>
        <rFont val="Calibri"/>
        <family val="2"/>
        <scheme val="minor"/>
      </rPr>
      <t>(co-locating with Sela PCS)</t>
    </r>
  </si>
  <si>
    <t>Bridges PCS – Main</t>
  </si>
  <si>
    <t>Latin American Montessori Bilingual (LAMB) PCS – Missouri Ave</t>
  </si>
  <si>
    <t>116/1122/3071</t>
  </si>
  <si>
    <t>1110/218</t>
  </si>
  <si>
    <t>363/364</t>
  </si>
  <si>
    <t>365/366</t>
  </si>
  <si>
    <r>
      <t>Total Enrollment 
(all grades)</t>
    </r>
    <r>
      <rPr>
        <b/>
        <vertAlign val="superscript"/>
        <sz val="11"/>
        <color theme="0"/>
        <rFont val="Calibri"/>
        <family val="2"/>
        <scheme val="minor"/>
      </rPr>
      <t>1</t>
    </r>
  </si>
  <si>
    <t>The following table shows the location of each school's building, its total enrollment, the number and share of enrollment that is just PK3-5, and programmatic capacities.</t>
  </si>
  <si>
    <t>Note: This appendix is organized at the building level and lists the multiple addresses associated with each school's unique ID defined by OSSE's School and LEA Infromation Management System (SLIMS).</t>
  </si>
  <si>
    <r>
      <t xml:space="preserve">The following table shows the percent utilization of </t>
    </r>
    <r>
      <rPr>
        <i/>
        <sz val="10"/>
        <color rgb="FF000000"/>
        <rFont val="Calibri"/>
        <family val="2"/>
        <scheme val="minor"/>
      </rPr>
      <t>the full building</t>
    </r>
    <r>
      <rPr>
        <sz val="10"/>
        <color rgb="FF000000"/>
        <rFont val="Calibri"/>
        <family val="2"/>
        <scheme val="minor"/>
      </rPr>
      <t xml:space="preserve"> for each DCPS school serving PK3-5. Because some schools serve grades besides PK3-5, the utilization rate may include utilization for non-PK3-5 seats.  This table also highlights the boundary participation rates and the percentage of in-boundary students enrolled at the school (see below for more details on how these measures are calculated).</t>
    </r>
  </si>
  <si>
    <t>361/362</t>
  </si>
  <si>
    <t>209/214/242</t>
  </si>
  <si>
    <t>1129/190/121</t>
  </si>
  <si>
    <t>189/132/1121</t>
  </si>
  <si>
    <t>Washington Latin PCS – Middle School; Washington Latin PCS – Upper School</t>
  </si>
  <si>
    <t>125/1118</t>
  </si>
  <si>
    <t>Capital City PCS – Lower School; Capital City PCS – Middle School; Capital City PCS – High School</t>
  </si>
  <si>
    <t>184/182/1207</t>
  </si>
  <si>
    <r>
      <rPr>
        <vertAlign val="superscript"/>
        <sz val="10"/>
        <color rgb="FF000000"/>
        <rFont val="Calibri"/>
        <family val="2"/>
        <scheme val="minor"/>
      </rPr>
      <t xml:space="preserve">2 </t>
    </r>
    <r>
      <rPr>
        <sz val="10"/>
        <color rgb="FF000000"/>
        <rFont val="Calibri"/>
        <family val="2"/>
        <scheme val="minor"/>
      </rPr>
      <t>DCPS programmatic capacity reflects the maximum number of students that can be housed at the school building given the schools’ existing educational programs, class size, and staffing. DCPS program capacities were developed by DGS, using consistent DCPS Educational Specification guidelines across all schools.</t>
    </r>
  </si>
  <si>
    <r>
      <rPr>
        <vertAlign val="superscript"/>
        <sz val="10"/>
        <rFont val="Calibri"/>
        <family val="2"/>
        <scheme val="minor"/>
      </rPr>
      <t xml:space="preserve">5 </t>
    </r>
    <r>
      <rPr>
        <sz val="10"/>
        <rFont val="Calibri"/>
        <family val="2"/>
        <scheme val="minor"/>
      </rPr>
      <t xml:space="preserve">Utilization rates are total public school enrollment (all grades located in the building) divided by building capacity.  </t>
    </r>
  </si>
  <si>
    <r>
      <rPr>
        <vertAlign val="superscript"/>
        <sz val="10"/>
        <color rgb="FF000000"/>
        <rFont val="Calibri"/>
        <family val="2"/>
        <scheme val="minor"/>
      </rPr>
      <t xml:space="preserve">4 </t>
    </r>
    <r>
      <rPr>
        <sz val="10"/>
        <color rgb="FF000000"/>
        <rFont val="Calibri"/>
        <family val="2"/>
        <scheme val="minor"/>
      </rPr>
      <t>DCPS programmatic capacity reflects the maximum number of students that can be housed at the school building given the schools’ existing educational programs, class size, and staffing. DCPS program capacities were developed by DGS, using consistent DCPS Educational Specification guidelines across all schools.</t>
    </r>
  </si>
  <si>
    <r>
      <rPr>
        <vertAlign val="superscript"/>
        <sz val="10"/>
        <color rgb="FF000000"/>
        <rFont val="Calibri"/>
        <family val="2"/>
        <scheme val="minor"/>
      </rPr>
      <t xml:space="preserve">1 </t>
    </r>
    <r>
      <rPr>
        <sz val="10"/>
        <color rgb="FF000000"/>
        <rFont val="Calibri"/>
        <family val="2"/>
        <scheme val="minor"/>
      </rPr>
      <t>Total enrollment includes all grades associated with a school program's ID.</t>
    </r>
  </si>
  <si>
    <t>Appendix 1: Schools Serving PK3-5th Grades in SY2015-16</t>
  </si>
  <si>
    <t>Appendix 2: Academic Programs at Schools Serving PK3-5th Grades in SY2015-16</t>
  </si>
  <si>
    <t>Appendix 4: PCS Building Enrollment and Program Capacity Serving PK3-5th Grades in SY2015-16</t>
  </si>
  <si>
    <t>Appendix 5: DCPS Building Enrollment and Program Capacity Serving PK3-5th Grades in SY2015-16</t>
  </si>
  <si>
    <t>Appendix 6: Capacity and Utilization of DCPS School Buildings Serving PK3-5th Grades in SY2015-16</t>
  </si>
  <si>
    <t>Bridges PCS @ Sharpe</t>
  </si>
  <si>
    <t>DC Prep PCS – Anacostia Elementary</t>
  </si>
  <si>
    <t>Friendship PCS – Online</t>
  </si>
  <si>
    <t>Monument Academy</t>
  </si>
  <si>
    <t>School Without Walls @ Francis-Stevens</t>
  </si>
  <si>
    <t>1244 Taylor St NW</t>
  </si>
  <si>
    <t>4300 13th St NW</t>
  </si>
  <si>
    <t>801 7th St SW</t>
  </si>
  <si>
    <t>1400 First St NW</t>
  </si>
  <si>
    <t>School Address, SY15-16</t>
  </si>
  <si>
    <t>PK4-3rd</t>
  </si>
  <si>
    <t>KG-4th</t>
  </si>
  <si>
    <t>PK3-4th; Adult</t>
  </si>
  <si>
    <t>5th-7th</t>
  </si>
  <si>
    <t>5th-11th</t>
  </si>
  <si>
    <t>5th</t>
  </si>
  <si>
    <t>PK3-5th Enrollment, SY15-16</t>
  </si>
  <si>
    <r>
      <t>Total Building 
Enrollment, SY15-16</t>
    </r>
    <r>
      <rPr>
        <b/>
        <vertAlign val="superscript"/>
        <sz val="11"/>
        <color theme="0"/>
        <rFont val="Calibri"/>
        <family val="2"/>
        <scheme val="minor"/>
      </rPr>
      <t>1</t>
    </r>
  </si>
  <si>
    <r>
      <t xml:space="preserve">Inspired Teaching Demonstration PCS </t>
    </r>
    <r>
      <rPr>
        <i/>
        <sz val="11"/>
        <color theme="1"/>
        <rFont val="Calibri"/>
        <family val="2"/>
        <scheme val="minor"/>
      </rPr>
      <t>(co-locating with Lee Montessori PCS)</t>
    </r>
  </si>
  <si>
    <r>
      <t xml:space="preserve">Lee Montessori PCS </t>
    </r>
    <r>
      <rPr>
        <i/>
        <sz val="11"/>
        <color theme="1"/>
        <rFont val="Calibri"/>
        <family val="2"/>
        <scheme val="minor"/>
      </rPr>
      <t>(co-locating with Inspired Teaching Demonstration PCS)</t>
    </r>
  </si>
  <si>
    <t>237/236/243</t>
  </si>
  <si>
    <t>KIPP DC – Quest Academy PCS; KIPP DC – Arts and Technology Academy PCS; KIPP DC – Valor Academy PCS</t>
  </si>
  <si>
    <r>
      <t xml:space="preserve">Latin American Montessori Bilingual (LAMB) PCS </t>
    </r>
    <r>
      <rPr>
        <i/>
        <sz val="11"/>
        <color theme="1"/>
        <rFont val="Calibri"/>
        <family val="2"/>
        <scheme val="minor"/>
      </rPr>
      <t>(co-locating with Perry Street Prep PCS)</t>
    </r>
  </si>
  <si>
    <r>
      <t xml:space="preserve"> Programmatic Capacity, SY15-16</t>
    </r>
    <r>
      <rPr>
        <b/>
        <vertAlign val="superscript"/>
        <sz val="11"/>
        <color theme="0"/>
        <rFont val="Calibri"/>
        <family val="2"/>
        <scheme val="minor"/>
      </rPr>
      <t xml:space="preserve">2 </t>
    </r>
  </si>
  <si>
    <r>
      <t>Total Building Enrollment, SY15-16</t>
    </r>
    <r>
      <rPr>
        <b/>
        <vertAlign val="superscript"/>
        <sz val="11"/>
        <color theme="0"/>
        <rFont val="Calibri"/>
        <family val="2"/>
        <scheme val="minor"/>
      </rPr>
      <t>1</t>
    </r>
  </si>
  <si>
    <r>
      <t>Programmatic 
Capacity, SY15-16</t>
    </r>
    <r>
      <rPr>
        <b/>
        <vertAlign val="superscript"/>
        <sz val="11"/>
        <color theme="0"/>
        <rFont val="Calibri"/>
        <family val="2"/>
        <scheme val="minor"/>
      </rPr>
      <t>2</t>
    </r>
  </si>
  <si>
    <t>KIPP DC – Valor Academy PCS</t>
  </si>
  <si>
    <t>1st-2nd</t>
  </si>
  <si>
    <t>Friendship PCS – Woodridge Elementary; Friendship PCS – Woodridge Middle</t>
  </si>
  <si>
    <t>Friendship PCS – Blow-Pierce Elementary; Friendship PCS – Blow-Pierce Middle</t>
  </si>
  <si>
    <t>Friendship PCS – Chamberlain Elementary; Friendship PCS – Chamberlain Middle</t>
  </si>
  <si>
    <t>PK3-12th</t>
  </si>
  <si>
    <t>1206/1138</t>
  </si>
  <si>
    <t>PK3-4th, 9th-12th</t>
  </si>
  <si>
    <t>5601 East Capitol St SE</t>
  </si>
  <si>
    <t>4301 9th St SE</t>
  </si>
  <si>
    <r>
      <t>Programmatic Capacity, SY15-16</t>
    </r>
    <r>
      <rPr>
        <b/>
        <vertAlign val="superscript"/>
        <sz val="11"/>
        <color theme="0"/>
        <rFont val="Calibri"/>
        <family val="2"/>
        <scheme val="minor"/>
      </rPr>
      <t xml:space="preserve"> </t>
    </r>
  </si>
  <si>
    <r>
      <t>Boundary Participation Rate, SY15-16</t>
    </r>
    <r>
      <rPr>
        <b/>
        <vertAlign val="superscript"/>
        <sz val="11"/>
        <color theme="0"/>
        <rFont val="Calibri"/>
        <family val="2"/>
        <scheme val="minor"/>
      </rPr>
      <t>2</t>
    </r>
  </si>
  <si>
    <t>% of Enrollment that is PK3-5th</t>
  </si>
  <si>
    <t>5th; Adult</t>
  </si>
  <si>
    <t>N/A</t>
  </si>
  <si>
    <t>Mary McLeod Bethune Day Academy PCS</t>
  </si>
  <si>
    <t>Mary McLeod Bethune Day Academy PCS  (16th Street)</t>
  </si>
  <si>
    <r>
      <t xml:space="preserve">Ingenuity Prep PCS </t>
    </r>
    <r>
      <rPr>
        <i/>
        <sz val="11"/>
        <color theme="1"/>
        <rFont val="Calibri"/>
        <family val="2"/>
        <scheme val="minor"/>
      </rPr>
      <t>(co-locating with National Collegiate Prep)</t>
    </r>
  </si>
  <si>
    <t>PK3-2nd; 9th-12th</t>
  </si>
  <si>
    <t>ü</t>
  </si>
  <si>
    <r>
      <t>ü</t>
    </r>
    <r>
      <rPr>
        <b/>
        <sz val="12"/>
        <color theme="1"/>
        <rFont val="Calibri"/>
        <family val="2"/>
        <scheme val="minor"/>
      </rPr>
      <t>*</t>
    </r>
  </si>
  <si>
    <t>Aiton Elementary School</t>
  </si>
  <si>
    <t>Amidon-Bowen Elementary School</t>
  </si>
  <si>
    <t>AppleTree Early Learning PCS – Douglas Knoll/Parklands (Southeast)</t>
  </si>
  <si>
    <t>AppleTree Early Learning PCS – Southwest</t>
  </si>
  <si>
    <t>Bancroft Elementary School</t>
  </si>
  <si>
    <t>Barnard Elementary School</t>
  </si>
  <si>
    <t>Beers Elementary School</t>
  </si>
  <si>
    <t>Brent Elementary School</t>
  </si>
  <si>
    <t>Brightwood Education Campus</t>
  </si>
  <si>
    <t>Bruce-Monroe Elementary School @ Park View</t>
  </si>
  <si>
    <t>Bunker Hill Elementary School</t>
  </si>
  <si>
    <t>Burroughs Elementary School</t>
  </si>
  <si>
    <t>Burrville Elementary School</t>
  </si>
  <si>
    <t>C.W. Harris Elementary School</t>
  </si>
  <si>
    <t>Cleveland Elementary School</t>
  </si>
  <si>
    <t>Drew Elementary School</t>
  </si>
  <si>
    <t>E.L. Haynes PCS – Elementary School</t>
  </si>
  <si>
    <t>E.L. Haynes PCS – Middle School</t>
  </si>
  <si>
    <t>Eaton Elementary School</t>
  </si>
  <si>
    <t>Garfield Elementary School</t>
  </si>
  <si>
    <t>Garrison Elementary School</t>
  </si>
  <si>
    <t>H.D. Cooke Elementary School</t>
  </si>
  <si>
    <t>Hearst Elementary School</t>
  </si>
  <si>
    <t>Hendley Elementary School</t>
  </si>
  <si>
    <t>Houston Elementary School</t>
  </si>
  <si>
    <t>Hyde-Addison Elementary School</t>
  </si>
  <si>
    <t>J.O. Wilson Elementary School</t>
  </si>
  <si>
    <t>Janney Elementary School</t>
  </si>
  <si>
    <t>Ketcham Elementary School</t>
  </si>
  <si>
    <t>Key Elementary School</t>
  </si>
  <si>
    <t>Kimball Elementary School</t>
  </si>
  <si>
    <t>King Elementary School</t>
  </si>
  <si>
    <t>Lafayette Elementary School</t>
  </si>
  <si>
    <t>Langdon Elementary School</t>
  </si>
  <si>
    <t>Langley Elementary School</t>
  </si>
  <si>
    <t>Leckie Elementary School</t>
  </si>
  <si>
    <t>Ludlow-Taylor Elementary School</t>
  </si>
  <si>
    <t>Malcolm X Elementary School @ Green</t>
  </si>
  <si>
    <t>Mann Elementary School</t>
  </si>
  <si>
    <t>Marie Reed Elementary School</t>
  </si>
  <si>
    <t>Maury Elementary School</t>
  </si>
  <si>
    <t>Miner Elementary School</t>
  </si>
  <si>
    <t>Moten Elementary School</t>
  </si>
  <si>
    <t>Murch Elementary School</t>
  </si>
  <si>
    <t>Nalle Elementary School</t>
  </si>
  <si>
    <t>Orr Elementary School</t>
  </si>
  <si>
    <t>Patterson Elementary School</t>
  </si>
  <si>
    <t>Payne Elementary School</t>
  </si>
  <si>
    <t>Peabody Elementary School</t>
  </si>
  <si>
    <t>Plummer Elementary School</t>
  </si>
  <si>
    <t>Powell Elementary School</t>
  </si>
  <si>
    <t>Randle Highlands Elementary School</t>
  </si>
  <si>
    <t>Ross Elementary School</t>
  </si>
  <si>
    <t>Savoy Elementary School</t>
  </si>
  <si>
    <t>Seaton Elementary School</t>
  </si>
  <si>
    <t>Shepherd Elementary School</t>
  </si>
  <si>
    <t>Simon Elementary School</t>
  </si>
  <si>
    <t>Smothers Elementary School</t>
  </si>
  <si>
    <t>Stanton Elementary School</t>
  </si>
  <si>
    <t>Stoddert Elementary School</t>
  </si>
  <si>
    <t>Thomas Elementary School</t>
  </si>
  <si>
    <t>Thomson Elementary School</t>
  </si>
  <si>
    <t>Tubman Elementary School</t>
  </si>
  <si>
    <t>Turner Elementary School</t>
  </si>
  <si>
    <t>Tyler Elementary School</t>
  </si>
  <si>
    <t>Watkins Elementary School</t>
  </si>
  <si>
    <t>Browne Education Campus</t>
  </si>
  <si>
    <t>LaSalle-Backus Education Campus</t>
  </si>
  <si>
    <t>Raymond Education Campus</t>
  </si>
  <si>
    <t>Takoma Education Campus</t>
  </si>
  <si>
    <t>Truesdell Education Campus</t>
  </si>
  <si>
    <t>Walker-Jones Education Campus</t>
  </si>
  <si>
    <t>West Education Campus</t>
  </si>
  <si>
    <t>Wheatley Education Campus</t>
  </si>
  <si>
    <t>Whittier Education Campus</t>
  </si>
  <si>
    <t>Dorothy I. Height Elementary School</t>
  </si>
  <si>
    <t xml:space="preserve">Eagle Academy PCS – Capitol Riverfront </t>
  </si>
  <si>
    <t xml:space="preserve">Eagle Academy PCS – Congress Heights </t>
  </si>
  <si>
    <t>Friendship PCS – Armstrong Elementary</t>
  </si>
  <si>
    <t>Meridian Public Charter School – Elementary School</t>
  </si>
  <si>
    <t>Noyes Elementary School</t>
  </si>
  <si>
    <t>Oyster-Adams Bilingual School (Adams)</t>
  </si>
  <si>
    <t>Oyster-Adams Bilingual School (Oyster)</t>
  </si>
  <si>
    <t>The Children's Guild DC Public Charter School</t>
  </si>
  <si>
    <t>Two Rivers PCS at 4th Street</t>
  </si>
  <si>
    <t>Two Rivers PCS at Young</t>
  </si>
  <si>
    <t>Van Ness Elementary School</t>
  </si>
  <si>
    <t>Washington Latin PCS – Middle School</t>
  </si>
  <si>
    <r>
      <t>AppleTree Early Learning PCS – Southwest (</t>
    </r>
    <r>
      <rPr>
        <i/>
        <sz val="11"/>
        <color theme="1"/>
        <rFont val="Calibri"/>
        <family val="2"/>
        <scheme val="minor"/>
      </rPr>
      <t>co-locating with Jefferson MS)</t>
    </r>
  </si>
  <si>
    <t>E.L. Haynes PCS – Elementary School; E.L. Haynes PCS – High School</t>
  </si>
  <si>
    <t>Mary McLeod Bethune Day Academy PCS (Slowe Campus)</t>
  </si>
  <si>
    <t>Peabody Elementary School (Capitol Hill Cluster)</t>
  </si>
  <si>
    <t>Watkins Elementary School (Capitol Hill Cluster)</t>
  </si>
  <si>
    <t>Ideal Academy PCS</t>
  </si>
  <si>
    <t>Excel Academy PCS</t>
  </si>
  <si>
    <r>
      <t xml:space="preserve">2 </t>
    </r>
    <r>
      <rPr>
        <sz val="10"/>
        <color rgb="FF000000"/>
        <rFont val="Calibri"/>
        <family val="2"/>
        <scheme val="minor"/>
      </rPr>
      <t>Boundary participation rate is the percent of grade-specific public school students living in each DCPS school’s boundary who attend the school. The numerator is the number of PK3-5th grade in-boundary students attending the school and the denominator is all public PK3-5th grade students living in the boundary.</t>
    </r>
  </si>
  <si>
    <r>
      <t xml:space="preserve">Monument Academy </t>
    </r>
    <r>
      <rPr>
        <i/>
        <sz val="11"/>
        <color theme="1"/>
        <rFont val="Calibri"/>
        <family val="2"/>
        <scheme val="minor"/>
      </rPr>
      <t>(co-locating with Community College Preparatory Acadamy PCS)</t>
    </r>
  </si>
  <si>
    <t>320 21st St NE</t>
  </si>
  <si>
    <t>711 N St NW</t>
  </si>
  <si>
    <t>1351 Nicholson St NW</t>
  </si>
  <si>
    <t>62 T St NE</t>
  </si>
  <si>
    <t>200 Douglas St NE</t>
  </si>
  <si>
    <t>5300 Blaine St NE</t>
  </si>
  <si>
    <t>1800 Perry St NE</t>
  </si>
  <si>
    <t>5412 16th St NW</t>
  </si>
  <si>
    <t>1404 Jackson St NE</t>
  </si>
  <si>
    <t>500 19th St NE</t>
  </si>
  <si>
    <t>30 P St NW</t>
  </si>
  <si>
    <t>4401 8th St NE</t>
  </si>
  <si>
    <t>820 26th St NE_x000D_</t>
  </si>
  <si>
    <t>5200 2nd St NW</t>
  </si>
  <si>
    <t>220 Taylor St NE</t>
  </si>
  <si>
    <t>1500 Mississippi Ave SE</t>
  </si>
  <si>
    <t>1345 Potomac Ave SE</t>
  </si>
  <si>
    <t>2959 Carlton Ave NE</t>
  </si>
  <si>
    <t>6200 Kansas Ave NE</t>
  </si>
  <si>
    <t>645 Milwaukee Pl SE</t>
  </si>
  <si>
    <t>2146 24th Pl NE</t>
  </si>
  <si>
    <t>215 G St NE</t>
  </si>
  <si>
    <t>660 K St NE</t>
  </si>
  <si>
    <t>101 T St NE</t>
  </si>
  <si>
    <t>920 F St NE</t>
  </si>
  <si>
    <t>401 I St SW</t>
  </si>
  <si>
    <t>3700 North Capitol St NW</t>
  </si>
  <si>
    <t>1102 W St SE</t>
  </si>
  <si>
    <t>2201 18th St NW</t>
  </si>
  <si>
    <t>2020 19th St NW</t>
  </si>
  <si>
    <t>1150 5th St SE</t>
  </si>
  <si>
    <t>6015 Chillum Pl NE</t>
  </si>
  <si>
    <t>401 Mississippi Ave SE</t>
  </si>
  <si>
    <t>4400 Brooks St NE</t>
  </si>
  <si>
    <t>2701 Naylor Rd SE</t>
  </si>
  <si>
    <t>4001 Calvert St NW</t>
  </si>
  <si>
    <t>7010 Piney Branch Rd NW</t>
  </si>
  <si>
    <t>1200 L St NW</t>
  </si>
  <si>
    <t>800 Ingraham St NW</t>
  </si>
  <si>
    <t>3101 13th St NW</t>
  </si>
  <si>
    <t>1001 G St SE</t>
  </si>
  <si>
    <t>420 12th St SE</t>
  </si>
  <si>
    <t>1338 Farragut St NW</t>
  </si>
  <si>
    <t>6201 5th St NW</t>
  </si>
  <si>
    <t>908 Wahler Pl SE</t>
  </si>
  <si>
    <t>533 48th Pl NE</t>
  </si>
  <si>
    <t>1755 Newton St NW</t>
  </si>
  <si>
    <t>430 Decatur St NW</t>
  </si>
  <si>
    <t>3600 Alabama Ave SE</t>
  </si>
  <si>
    <t>301 North Carolina Ave SE</t>
  </si>
  <si>
    <t>850 26th St NE</t>
  </si>
  <si>
    <t>3560 Warder St NW</t>
  </si>
  <si>
    <t>1401 Michigan Ave NE</t>
  </si>
  <si>
    <t>1820 Monroe St NE</t>
  </si>
  <si>
    <t>801 Division Ave NE</t>
  </si>
  <si>
    <t>301 53rd St SE</t>
  </si>
  <si>
    <t>1217 W Virginia Ave NE</t>
  </si>
  <si>
    <t>1825 8th St NW</t>
  </si>
  <si>
    <t>5600 Eads St NE</t>
  </si>
  <si>
    <t>3301 Lowell St NW</t>
  </si>
  <si>
    <t>725 19th St NE</t>
  </si>
  <si>
    <t>2435 Alabama Ave SE</t>
  </si>
  <si>
    <t>1200 S St NW</t>
  </si>
  <si>
    <t>3950 37th St NW</t>
  </si>
  <si>
    <t>425 Chesapeake St SE</t>
  </si>
  <si>
    <t>1100 50th Pl NE</t>
  </si>
  <si>
    <t>3219 O St NW</t>
  </si>
  <si>
    <t>4130 Albemarle St NW</t>
  </si>
  <si>
    <t>1919 15th St SE</t>
  </si>
  <si>
    <t>5001 Dana Pl NW</t>
  </si>
  <si>
    <t>3375 Minnesota Ave SE</t>
  </si>
  <si>
    <t>3200 6th St SE</t>
  </si>
  <si>
    <t>1900 Evarts St NE</t>
  </si>
  <si>
    <t>4201 M L King Ave SW</t>
  </si>
  <si>
    <t>659 G St NE</t>
  </si>
  <si>
    <t>601 15th St NE</t>
  </si>
  <si>
    <t>4810 36th St NW</t>
  </si>
  <si>
    <t>219 50th St SE</t>
  </si>
  <si>
    <t>2725 10th St NE</t>
  </si>
  <si>
    <t>2200 Minnesota Ave SE</t>
  </si>
  <si>
    <t>425 C St NE</t>
  </si>
  <si>
    <t>4601 Texas Ave SE</t>
  </si>
  <si>
    <t>1350 Upshur St NW</t>
  </si>
  <si>
    <t>1650 30th St SE</t>
  </si>
  <si>
    <t>915 Spring Rd NW</t>
  </si>
  <si>
    <t>1730 R St NW</t>
  </si>
  <si>
    <t>2425 N St NW</t>
  </si>
  <si>
    <t>1503 10th St NW</t>
  </si>
  <si>
    <t>7800 14th St NW</t>
  </si>
  <si>
    <t>701 Howard Rd SE</t>
  </si>
  <si>
    <t>33 Riggs Rd NE</t>
  </si>
  <si>
    <t>2600 Douglass Rd SE</t>
  </si>
  <si>
    <t>1375 Mt Olivet Rd NE</t>
  </si>
  <si>
    <t>5701 BRd Branch Rd NW</t>
  </si>
  <si>
    <t>501 Riggs Rd NE</t>
  </si>
  <si>
    <t>2750 14th St NW</t>
  </si>
  <si>
    <t>138 12th St NE</t>
  </si>
  <si>
    <t>2017 Savannah Terrace SE</t>
  </si>
  <si>
    <t>6222 North Capitol St NW</t>
  </si>
  <si>
    <t>2011 Savannah Terrace SE</t>
  </si>
  <si>
    <t>4399 South Capitol Terrace SW</t>
  </si>
  <si>
    <r>
      <t xml:space="preserve">ü </t>
    </r>
    <r>
      <rPr>
        <sz val="11"/>
        <color theme="1"/>
        <rFont val="Calibri"/>
        <family val="2"/>
        <scheme val="minor"/>
      </rPr>
      <t>Spanish</t>
    </r>
  </si>
  <si>
    <r>
      <t xml:space="preserve">ü </t>
    </r>
    <r>
      <rPr>
        <sz val="11"/>
        <color theme="1"/>
        <rFont val="Calibri"/>
        <family val="2"/>
        <scheme val="minor"/>
      </rPr>
      <t>Spanish, French</t>
    </r>
  </si>
  <si>
    <r>
      <t xml:space="preserve">ü </t>
    </r>
    <r>
      <rPr>
        <sz val="11"/>
        <color theme="1"/>
        <rFont val="Calibri"/>
        <family val="2"/>
        <scheme val="minor"/>
      </rPr>
      <t>Hebrew</t>
    </r>
  </si>
  <si>
    <r>
      <t xml:space="preserve">ü </t>
    </r>
    <r>
      <rPr>
        <sz val="11"/>
        <color theme="1"/>
        <rFont val="Calibri"/>
        <family val="2"/>
        <scheme val="minor"/>
      </rPr>
      <t>Chinese</t>
    </r>
  </si>
  <si>
    <t xml:space="preserve">Source: American Community Survey, 2010-2014 5-Year Averages, Table S1401: SCHOOL ENROLLMENT </t>
  </si>
  <si>
    <r>
      <rPr>
        <vertAlign val="superscript"/>
        <sz val="10"/>
        <color rgb="FF000000"/>
        <rFont val="Calibri"/>
        <family val="2"/>
        <scheme val="minor"/>
      </rPr>
      <t>3</t>
    </r>
    <r>
      <rPr>
        <sz val="10"/>
        <color rgb="FF000000"/>
        <rFont val="Calibri"/>
        <family val="2"/>
        <scheme val="minor"/>
      </rPr>
      <t xml:space="preserve"> Utilization rates are total public school enrollment (all grades located in the building) divided by building capacity.  </t>
    </r>
  </si>
  <si>
    <t>Appendix 3: Share of District of Columbia Students Enrolled in Private School, 2010-2014</t>
  </si>
  <si>
    <t>PK3-5 Seats</t>
  </si>
  <si>
    <r>
      <t xml:space="preserve">1 </t>
    </r>
    <r>
      <rPr>
        <sz val="10"/>
        <color rgb="FF000000"/>
        <rFont val="Calibri"/>
        <family val="2"/>
        <scheme val="minor"/>
      </rPr>
      <t xml:space="preserve">Total building enrollment includes all grades in the LEA in the facility, which can include more than PK3-5 grades. </t>
    </r>
  </si>
  <si>
    <r>
      <t>Additional Campuses</t>
    </r>
    <r>
      <rPr>
        <b/>
        <vertAlign val="superscript"/>
        <sz val="11"/>
        <color theme="0"/>
        <rFont val="Calibri"/>
        <family val="2"/>
        <scheme val="minor"/>
      </rPr>
      <t>2</t>
    </r>
  </si>
  <si>
    <r>
      <rPr>
        <vertAlign val="superscript"/>
        <sz val="10"/>
        <color theme="1"/>
        <rFont val="Calibri"/>
        <family val="2"/>
        <scheme val="minor"/>
      </rPr>
      <t xml:space="preserve">2 </t>
    </r>
    <r>
      <rPr>
        <sz val="10"/>
        <color theme="1"/>
        <rFont val="Calibri"/>
        <family val="2"/>
        <scheme val="minor"/>
      </rPr>
      <t xml:space="preserve">See Appendices 4 and 5 for multiple campus locations. </t>
    </r>
  </si>
  <si>
    <t>No</t>
  </si>
  <si>
    <t>Yes</t>
  </si>
  <si>
    <t>Achievement Prep PCS – Mississippi Ave Elementary</t>
  </si>
  <si>
    <t>Achievement Prep PCS – Mississippi Ave Elementary (co-locating with Malcolm X @ Green)</t>
  </si>
  <si>
    <r>
      <rPr>
        <vertAlign val="superscript"/>
        <sz val="10"/>
        <color rgb="FF000000"/>
        <rFont val="Calibri"/>
        <family val="2"/>
        <scheme val="minor"/>
      </rPr>
      <t xml:space="preserve">2 </t>
    </r>
    <r>
      <rPr>
        <sz val="10"/>
        <color rgb="FF000000"/>
        <rFont val="Calibri"/>
        <family val="2"/>
        <scheme val="minor"/>
      </rPr>
      <t xml:space="preserve">PCS programmatic capacity reflects the maximum number of students that can be housed at the school building given the schools’ existing educational programs, class size, and staffing. PCS program capacities were self-reported by each public charter LEA for SY2015-16 in a survey administered by PCSB and developed in partnership with the DME. The response rate for the program capacity survey question was </t>
    </r>
    <r>
      <rPr>
        <sz val="10"/>
        <rFont val="Calibri"/>
        <family val="2"/>
        <scheme val="minor"/>
      </rPr>
      <t>90</t>
    </r>
    <r>
      <rPr>
        <sz val="10"/>
        <color rgb="FF000000"/>
        <rFont val="Calibri"/>
        <family val="2"/>
        <scheme val="minor"/>
      </rPr>
      <t xml:space="preserve">%. </t>
    </r>
  </si>
  <si>
    <t>Note: This appendix is organized at the school level and is based on a school program's unique code that is defined by OSSE's School and LEA Information Management System (SLIMS).</t>
  </si>
  <si>
    <t>Sources: OSSE audited enrollment, SY15-16 and  the SY15-16 Master Facility Plan Annual Supplement.</t>
  </si>
  <si>
    <t>Source: OSSE audited enrollment, SY15-16.</t>
  </si>
  <si>
    <t>Ideal Academy PCS*</t>
  </si>
  <si>
    <r>
      <t xml:space="preserve">Perry Street Preparatory PCS* </t>
    </r>
    <r>
      <rPr>
        <i/>
        <sz val="11"/>
        <color theme="1"/>
        <rFont val="Calibri"/>
        <family val="2"/>
        <scheme val="minor"/>
      </rPr>
      <t>(co-locating with LAMB PCS)</t>
    </r>
  </si>
  <si>
    <t>Sources: OSSE audited enrollment, SY15-16 and the SY15-16 Master Facility Plan Annual Supplement.</t>
  </si>
  <si>
    <t>Note: This appendix is organized at the building level  and lists the multiple addresses associated with each school's unique ID defined by OSSE's School and LEA Infromation Management System (SLIMS).</t>
  </si>
  <si>
    <r>
      <t xml:space="preserve">3 </t>
    </r>
    <r>
      <rPr>
        <sz val="10"/>
        <color rgb="FF000000"/>
        <rFont val="Calibri"/>
        <family val="2"/>
        <scheme val="minor"/>
      </rPr>
      <t xml:space="preserve">% of In-boundary enrollment is the number of students attending the school who live in the boundary divided by the grade-specific enrollment as of SY15-16 . The numerator is the number of PK3-5th grade in-boundary students attending the school and the denominator is the number of PK3-5th grade students enrolled at the school.                                                                                               </t>
    </r>
  </si>
  <si>
    <t>% of Enrollment that 
is PK3-5th</t>
  </si>
  <si>
    <r>
      <t xml:space="preserve"> Utilization, 
SY15-16</t>
    </r>
    <r>
      <rPr>
        <b/>
        <vertAlign val="superscript"/>
        <sz val="11"/>
        <color theme="0"/>
        <rFont val="Calibri"/>
        <family val="2"/>
        <scheme val="minor"/>
      </rPr>
      <t>3</t>
    </r>
  </si>
  <si>
    <r>
      <t>Utilization, 
SY15-16</t>
    </r>
    <r>
      <rPr>
        <b/>
        <vertAlign val="superscript"/>
        <sz val="11"/>
        <color theme="0"/>
        <rFont val="Calibri"/>
        <family val="2"/>
        <scheme val="minor"/>
      </rPr>
      <t>5</t>
    </r>
  </si>
  <si>
    <t xml:space="preserve">*PCSB imputted the program capacity for the schools that did not respond by taking  125% of the school program’s 2015-16 audited enrollment.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</si>
</sst>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
  </numFmts>
  <fonts count="6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vertAlign val="superscript"/>
      <sz val="11"/>
      <color theme="0"/>
      <name val="Calibri"/>
      <family val="2"/>
      <scheme val="minor"/>
    </font>
    <font>
      <sz val="12"/>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MS Sans Serif"/>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1"/>
      <color theme="10"/>
      <name val="Calibri"/>
      <family val="2"/>
      <scheme val="minor"/>
    </font>
    <font>
      <u/>
      <sz val="11"/>
      <color indexed="12"/>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sz val="12"/>
      <color indexed="8"/>
      <name val="Calibri"/>
      <family val="2"/>
    </font>
    <font>
      <sz val="10"/>
      <color rgb="FF000000"/>
      <name val="Arial"/>
      <family val="2"/>
    </font>
    <font>
      <sz val="8"/>
      <color indexed="8"/>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i/>
      <sz val="11"/>
      <color theme="1"/>
      <name val="Calibri"/>
      <family val="2"/>
      <scheme val="minor"/>
    </font>
    <font>
      <sz val="11"/>
      <name val="Calibri"/>
      <family val="2"/>
      <scheme val="minor"/>
    </font>
    <font>
      <sz val="10"/>
      <color rgb="FF000000"/>
      <name val="Calibri"/>
      <family val="2"/>
      <scheme val="minor"/>
    </font>
    <font>
      <b/>
      <sz val="14"/>
      <name val="Calibri"/>
      <family val="2"/>
      <scheme val="minor"/>
    </font>
    <font>
      <vertAlign val="superscript"/>
      <sz val="10"/>
      <color rgb="FF000000"/>
      <name val="Calibri"/>
      <family val="2"/>
      <scheme val="minor"/>
    </font>
    <font>
      <sz val="10"/>
      <color theme="1"/>
      <name val="Calibri"/>
      <family val="2"/>
      <scheme val="minor"/>
    </font>
    <font>
      <vertAlign val="superscript"/>
      <sz val="10"/>
      <color theme="1"/>
      <name val="Calibri"/>
      <family val="2"/>
      <scheme val="minor"/>
    </font>
    <font>
      <i/>
      <sz val="10"/>
      <color rgb="FF000000"/>
      <name val="Calibri"/>
      <family val="2"/>
      <scheme val="minor"/>
    </font>
    <font>
      <sz val="10"/>
      <name val="Calibri"/>
      <family val="2"/>
      <scheme val="minor"/>
    </font>
    <font>
      <b/>
      <sz val="14"/>
      <color theme="1"/>
      <name val="Calibri"/>
      <family val="2"/>
      <scheme val="minor"/>
    </font>
    <font>
      <b/>
      <sz val="12"/>
      <color theme="1"/>
      <name val="Wingdings"/>
      <charset val="2"/>
    </font>
    <font>
      <b/>
      <sz val="11"/>
      <color rgb="FFFFFFFF"/>
      <name val="Calibri"/>
      <family val="2"/>
      <scheme val="minor"/>
    </font>
    <font>
      <b/>
      <sz val="10"/>
      <color rgb="FFFFFFFF"/>
      <name val="Calibri"/>
      <family val="2"/>
      <scheme val="minor"/>
    </font>
    <font>
      <b/>
      <sz val="10"/>
      <color rgb="FF000000"/>
      <name val="Calibri"/>
      <family val="2"/>
      <scheme val="minor"/>
    </font>
    <font>
      <vertAlign val="superscript"/>
      <sz val="10"/>
      <name val="Calibri"/>
      <family val="2"/>
      <scheme val="minor"/>
    </font>
    <font>
      <b/>
      <sz val="12"/>
      <color theme="1"/>
      <name val="Calibri"/>
      <family val="2"/>
      <scheme val="minor"/>
    </font>
  </fonts>
  <fills count="6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theme="4"/>
      </patternFill>
    </fill>
    <fill>
      <patternFill patternType="solid">
        <fgColor theme="4" tint="0.79998168889431442"/>
        <bgColor theme="4" tint="0.79998168889431442"/>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DCE2EC"/>
        <bgColor indexed="64"/>
      </patternFill>
    </fill>
    <fill>
      <patternFill patternType="solid">
        <fgColor rgb="FFFFFF00"/>
        <bgColor indexed="64"/>
      </patternFill>
    </fill>
    <fill>
      <patternFill patternType="solid">
        <fgColor rgb="FF4F81BD"/>
        <bgColor indexed="64"/>
      </patternFill>
    </fill>
    <fill>
      <patternFill patternType="solid">
        <fgColor rgb="FFFFFFFF"/>
        <bgColor indexed="64"/>
      </patternFill>
    </fill>
    <fill>
      <patternFill patternType="solid">
        <fgColor theme="4" tint="0.79998168889431442"/>
        <bgColor indexed="64"/>
      </patternFill>
    </fill>
  </fills>
  <borders count="10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indexed="64"/>
      </left>
      <right style="thin">
        <color indexed="64"/>
      </right>
      <top style="thin">
        <color auto="1"/>
      </top>
      <bottom style="medium">
        <color indexed="64"/>
      </bottom>
      <diagonal/>
    </border>
    <border>
      <left style="thin">
        <color auto="1"/>
      </left>
      <right style="thin">
        <color auto="1"/>
      </right>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bottom style="thin">
        <color indexed="64"/>
      </bottom>
      <diagonal/>
    </border>
    <border>
      <left style="medium">
        <color rgb="FF4F81BD"/>
      </left>
      <right/>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style="medium">
        <color indexed="64"/>
      </right>
      <top/>
      <bottom style="medium">
        <color indexed="64"/>
      </bottom>
      <diagonal/>
    </border>
    <border>
      <left/>
      <right/>
      <top style="thin">
        <color theme="4" tint="0.39997558519241921"/>
      </top>
      <bottom style="medium">
        <color indexed="64"/>
      </bottom>
      <diagonal/>
    </border>
    <border>
      <left style="medium">
        <color indexed="64"/>
      </left>
      <right style="thin">
        <color auto="1"/>
      </right>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theme="4" tint="0.39997558519241921"/>
      </top>
      <bottom/>
      <diagonal/>
    </border>
    <border>
      <left style="thin">
        <color indexed="64"/>
      </left>
      <right style="medium">
        <color indexed="64"/>
      </right>
      <top style="thin">
        <color indexed="64"/>
      </top>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indexed="64"/>
      </right>
      <top style="thin">
        <color indexed="64"/>
      </top>
      <bottom/>
      <diagonal/>
    </border>
    <border>
      <left style="medium">
        <color indexed="64"/>
      </left>
      <right/>
      <top/>
      <bottom/>
      <diagonal/>
    </border>
    <border>
      <left style="medium">
        <color indexed="64"/>
      </left>
      <right/>
      <top style="thin">
        <color auto="1"/>
      </top>
      <bottom/>
      <diagonal/>
    </border>
    <border>
      <left style="thin">
        <color indexed="64"/>
      </left>
      <right style="thin">
        <color auto="1"/>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auto="1"/>
      </left>
      <right style="thin">
        <color auto="1"/>
      </right>
      <top style="thin">
        <color auto="1"/>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rgb="FF4F81BD"/>
      </right>
      <top style="medium">
        <color rgb="FF4F81BD"/>
      </top>
      <bottom style="thin">
        <color rgb="FFA6B6CB"/>
      </bottom>
      <diagonal/>
    </border>
    <border>
      <left style="medium">
        <color rgb="FF4F81BD"/>
      </left>
      <right style="medium">
        <color indexed="64"/>
      </right>
      <top style="medium">
        <color rgb="FF4F81BD"/>
      </top>
      <bottom style="thin">
        <color rgb="FFA6B6CB"/>
      </bottom>
      <diagonal/>
    </border>
    <border>
      <left style="medium">
        <color indexed="64"/>
      </left>
      <right style="medium">
        <color rgb="FF4F81BD"/>
      </right>
      <top style="thin">
        <color rgb="FFA6B6CB"/>
      </top>
      <bottom style="thin">
        <color rgb="FFA6B6CB"/>
      </bottom>
      <diagonal/>
    </border>
    <border>
      <left style="medium">
        <color rgb="FF4F81BD"/>
      </left>
      <right style="medium">
        <color indexed="64"/>
      </right>
      <top style="thin">
        <color rgb="FFA6B6CB"/>
      </top>
      <bottom style="thin">
        <color rgb="FFA6B6CB"/>
      </bottom>
      <diagonal/>
    </border>
    <border>
      <left style="medium">
        <color indexed="64"/>
      </left>
      <right style="medium">
        <color rgb="FF4F81BD"/>
      </right>
      <top style="thin">
        <color rgb="FFA6B6CB"/>
      </top>
      <bottom style="medium">
        <color indexed="64"/>
      </bottom>
      <diagonal/>
    </border>
    <border>
      <left style="medium">
        <color rgb="FF4F81BD"/>
      </left>
      <right style="medium">
        <color indexed="64"/>
      </right>
      <top style="thin">
        <color rgb="FFA6B6CB"/>
      </top>
      <bottom style="medium">
        <color indexed="64"/>
      </bottom>
      <diagonal/>
    </border>
    <border>
      <left/>
      <right/>
      <top style="medium">
        <color indexed="64"/>
      </top>
      <bottom/>
      <diagonal/>
    </border>
    <border>
      <left/>
      <right style="medium">
        <color rgb="FF4F81BD"/>
      </right>
      <top style="medium">
        <color rgb="FF4F81BD"/>
      </top>
      <bottom style="thin">
        <color rgb="FFA6B6CB"/>
      </bottom>
      <diagonal/>
    </border>
    <border>
      <left/>
      <right style="medium">
        <color rgb="FF4F81BD"/>
      </right>
      <top style="thin">
        <color rgb="FFA6B6CB"/>
      </top>
      <bottom style="thin">
        <color rgb="FFA6B6CB"/>
      </bottom>
      <diagonal/>
    </border>
    <border>
      <left/>
      <right style="medium">
        <color rgb="FF4F81BD"/>
      </right>
      <top style="thin">
        <color rgb="FFA6B6CB"/>
      </top>
      <bottom style="medium">
        <color indexed="64"/>
      </bottom>
      <diagonal/>
    </border>
    <border>
      <left style="medium">
        <color indexed="64"/>
      </left>
      <right/>
      <top/>
      <bottom style="thin">
        <color rgb="FFA6B6CB"/>
      </bottom>
      <diagonal/>
    </border>
    <border>
      <left style="medium">
        <color indexed="64"/>
      </left>
      <right/>
      <top style="thin">
        <color rgb="FFA6B6CB"/>
      </top>
      <bottom style="thin">
        <color rgb="FFA6B6CB"/>
      </bottom>
      <diagonal/>
    </border>
    <border>
      <left style="medium">
        <color indexed="64"/>
      </left>
      <right/>
      <top style="thin">
        <color rgb="FFA6B6CB"/>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rgb="FF4F81BD"/>
      </right>
      <top/>
      <bottom style="thin">
        <color rgb="FFA6B6CB"/>
      </bottom>
      <diagonal/>
    </border>
    <border>
      <left style="medium">
        <color rgb="FF4F81BD"/>
      </left>
      <right/>
      <top/>
      <bottom style="thin">
        <color rgb="FFA6B6CB"/>
      </bottom>
      <diagonal/>
    </border>
    <border>
      <left style="medium">
        <color theme="4"/>
      </left>
      <right style="medium">
        <color rgb="FF4F81BD"/>
      </right>
      <top style="thin">
        <color auto="1"/>
      </top>
      <bottom style="medium">
        <color rgb="FF4F81BD"/>
      </bottom>
      <diagonal/>
    </border>
    <border>
      <left style="medium">
        <color rgb="FF4F81BD"/>
      </left>
      <right style="medium">
        <color indexed="64"/>
      </right>
      <top/>
      <bottom style="thin">
        <color rgb="FFA6B6CB"/>
      </bottom>
      <diagonal/>
    </border>
    <border>
      <left style="medium">
        <color rgb="FF4F81BD"/>
      </left>
      <right style="medium">
        <color theme="4"/>
      </right>
      <top style="thin">
        <color auto="1"/>
      </top>
      <bottom style="thin">
        <color rgb="FFA6B6CB"/>
      </bottom>
      <diagonal/>
    </border>
    <border>
      <left/>
      <right style="medium">
        <color rgb="FF4F81BD"/>
      </right>
      <top/>
      <bottom style="thin">
        <color rgb="FFA6B6CB"/>
      </bottom>
      <diagonal/>
    </border>
    <border>
      <left style="medium">
        <color rgb="FF4F81BD"/>
      </left>
      <right/>
      <top style="medium">
        <color rgb="FF4F81BD"/>
      </top>
      <bottom style="thin">
        <color rgb="FFA6B6CB"/>
      </bottom>
      <diagonal/>
    </border>
    <border>
      <left style="medium">
        <color theme="4"/>
      </left>
      <right style="medium">
        <color rgb="FF4F81BD"/>
      </right>
      <top style="medium">
        <color rgb="FF4F81BD"/>
      </top>
      <bottom style="thin">
        <color rgb="FFA6B6CB"/>
      </bottom>
      <diagonal/>
    </border>
    <border>
      <left style="medium">
        <color rgb="FF4F81BD"/>
      </left>
      <right style="medium">
        <color theme="4"/>
      </right>
      <top style="medium">
        <color rgb="FF4F81BD"/>
      </top>
      <bottom style="thin">
        <color rgb="FFA6B6CB"/>
      </bottom>
      <diagonal/>
    </border>
    <border>
      <left style="medium">
        <color rgb="FF4F81BD"/>
      </left>
      <right/>
      <top style="thin">
        <color rgb="FFA6B6CB"/>
      </top>
      <bottom style="thin">
        <color rgb="FFA6B6CB"/>
      </bottom>
      <diagonal/>
    </border>
    <border>
      <left style="medium">
        <color theme="4"/>
      </left>
      <right style="medium">
        <color rgb="FF4F81BD"/>
      </right>
      <top style="thin">
        <color rgb="FFA6B6CB"/>
      </top>
      <bottom style="thin">
        <color rgb="FFA6B6CB"/>
      </bottom>
      <diagonal/>
    </border>
    <border>
      <left style="medium">
        <color rgb="FF4F81BD"/>
      </left>
      <right style="medium">
        <color theme="4"/>
      </right>
      <top style="thin">
        <color rgb="FFA6B6CB"/>
      </top>
      <bottom style="thin">
        <color rgb="FFA6B6CB"/>
      </bottom>
      <diagonal/>
    </border>
    <border>
      <left style="medium">
        <color rgb="FF4F81BD"/>
      </left>
      <right style="medium">
        <color theme="4"/>
      </right>
      <top style="thin">
        <color rgb="FFA6B6CB"/>
      </top>
      <bottom style="medium">
        <color indexed="64"/>
      </bottom>
      <diagonal/>
    </border>
    <border>
      <left style="thin">
        <color auto="1"/>
      </left>
      <right/>
      <top style="medium">
        <color indexed="64"/>
      </top>
      <bottom style="thin">
        <color auto="1"/>
      </bottom>
      <diagonal/>
    </border>
    <border>
      <left style="thin">
        <color auto="1"/>
      </left>
      <right/>
      <top/>
      <bottom style="thin">
        <color auto="1"/>
      </bottom>
      <diagonal/>
    </border>
    <border>
      <left style="thin">
        <color indexed="64"/>
      </left>
      <right/>
      <top style="thin">
        <color indexed="64"/>
      </top>
      <bottom/>
      <diagonal/>
    </border>
    <border>
      <left style="thin">
        <color auto="1"/>
      </left>
      <right/>
      <top style="thin">
        <color auto="1"/>
      </top>
      <bottom style="medium">
        <color indexed="64"/>
      </bottom>
      <diagonal/>
    </border>
    <border>
      <left/>
      <right/>
      <top/>
      <bottom style="medium">
        <color indexed="64"/>
      </bottom>
      <diagonal/>
    </border>
    <border>
      <left/>
      <right/>
      <top style="medium">
        <color indexed="64"/>
      </top>
      <bottom style="thin">
        <color auto="1"/>
      </bottom>
      <diagonal/>
    </border>
    <border>
      <left/>
      <right/>
      <top style="thin">
        <color auto="1"/>
      </top>
      <bottom style="thin">
        <color auto="1"/>
      </bottom>
      <diagonal/>
    </border>
    <border>
      <left style="thin">
        <color indexed="64"/>
      </left>
      <right/>
      <top style="medium">
        <color indexed="64"/>
      </top>
      <bottom/>
      <diagonal/>
    </border>
    <border>
      <left style="thin">
        <color auto="1"/>
      </left>
      <right/>
      <top/>
      <bottom style="medium">
        <color indexed="64"/>
      </bottom>
      <diagonal/>
    </border>
    <border>
      <left/>
      <right/>
      <top style="thin">
        <color auto="1"/>
      </top>
      <bottom style="medium">
        <color indexed="64"/>
      </bottom>
      <diagonal/>
    </border>
    <border>
      <left style="medium">
        <color indexed="64"/>
      </left>
      <right style="thin">
        <color indexed="64"/>
      </right>
      <top style="thin">
        <color auto="1"/>
      </top>
      <bottom style="medium">
        <color indexed="64"/>
      </bottom>
      <diagonal/>
    </border>
    <border>
      <left style="thin">
        <color auto="1"/>
      </left>
      <right style="medium">
        <color indexed="64"/>
      </right>
      <top/>
      <bottom/>
      <diagonal/>
    </border>
    <border>
      <left/>
      <right/>
      <top style="thin">
        <color indexed="64"/>
      </top>
      <bottom/>
      <diagonal/>
    </border>
    <border>
      <left style="thin">
        <color auto="1"/>
      </left>
      <right style="thin">
        <color auto="1"/>
      </right>
      <top style="thin">
        <color indexed="64"/>
      </top>
      <bottom style="thin">
        <color auto="1"/>
      </bottom>
      <diagonal/>
    </border>
    <border>
      <left style="thin">
        <color auto="1"/>
      </left>
      <right style="medium">
        <color indexed="64"/>
      </right>
      <top style="medium">
        <color indexed="64"/>
      </top>
      <bottom style="thin">
        <color theme="4" tint="0.3999755851924192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219">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10" borderId="0" applyNumberFormat="0" applyBorder="0" applyAlignment="0" applyProtection="0"/>
    <xf numFmtId="0" fontId="20" fillId="35" borderId="0" applyNumberFormat="0" applyBorder="0" applyAlignment="0" applyProtection="0"/>
    <xf numFmtId="0" fontId="1" fillId="14" borderId="0" applyNumberFormat="0" applyBorder="0" applyAlignment="0" applyProtection="0"/>
    <xf numFmtId="0" fontId="20" fillId="36" borderId="0" applyNumberFormat="0" applyBorder="0" applyAlignment="0" applyProtection="0"/>
    <xf numFmtId="0" fontId="1" fillId="18" borderId="0" applyNumberFormat="0" applyBorder="0" applyAlignment="0" applyProtection="0"/>
    <xf numFmtId="0" fontId="20" fillId="37" borderId="0" applyNumberFormat="0" applyBorder="0" applyAlignment="0" applyProtection="0"/>
    <xf numFmtId="0" fontId="1" fillId="22" borderId="0" applyNumberFormat="0" applyBorder="0" applyAlignment="0" applyProtection="0"/>
    <xf numFmtId="0" fontId="20" fillId="38" borderId="0" applyNumberFormat="0" applyBorder="0" applyAlignment="0" applyProtection="0"/>
    <xf numFmtId="0" fontId="1" fillId="26" borderId="0" applyNumberFormat="0" applyBorder="0" applyAlignment="0" applyProtection="0"/>
    <xf numFmtId="0" fontId="20" fillId="39" borderId="0" applyNumberFormat="0" applyBorder="0" applyAlignment="0" applyProtection="0"/>
    <xf numFmtId="0" fontId="1" fillId="30" borderId="0" applyNumberFormat="0" applyBorder="0" applyAlignment="0" applyProtection="0"/>
    <xf numFmtId="0" fontId="20" fillId="40" borderId="0" applyNumberFormat="0" applyBorder="0" applyAlignment="0" applyProtection="0"/>
    <xf numFmtId="0" fontId="1" fillId="11" borderId="0" applyNumberFormat="0" applyBorder="0" applyAlignment="0" applyProtection="0"/>
    <xf numFmtId="0" fontId="20" fillId="41" borderId="0" applyNumberFormat="0" applyBorder="0" applyAlignment="0" applyProtection="0"/>
    <xf numFmtId="0" fontId="1" fillId="15" borderId="0" applyNumberFormat="0" applyBorder="0" applyAlignment="0" applyProtection="0"/>
    <xf numFmtId="0" fontId="20" fillId="42" borderId="0" applyNumberFormat="0" applyBorder="0" applyAlignment="0" applyProtection="0"/>
    <xf numFmtId="0" fontId="1" fillId="19" borderId="0" applyNumberFormat="0" applyBorder="0" applyAlignment="0" applyProtection="0"/>
    <xf numFmtId="0" fontId="20" fillId="43" borderId="0" applyNumberFormat="0" applyBorder="0" applyAlignment="0" applyProtection="0"/>
    <xf numFmtId="0" fontId="1" fillId="23" borderId="0" applyNumberFormat="0" applyBorder="0" applyAlignment="0" applyProtection="0"/>
    <xf numFmtId="0" fontId="20" fillId="38" borderId="0" applyNumberFormat="0" applyBorder="0" applyAlignment="0" applyProtection="0"/>
    <xf numFmtId="0" fontId="1" fillId="27" borderId="0" applyNumberFormat="0" applyBorder="0" applyAlignment="0" applyProtection="0"/>
    <xf numFmtId="0" fontId="20" fillId="41" borderId="0" applyNumberFormat="0" applyBorder="0" applyAlignment="0" applyProtection="0"/>
    <xf numFmtId="0" fontId="1" fillId="31" borderId="0" applyNumberFormat="0" applyBorder="0" applyAlignment="0" applyProtection="0"/>
    <xf numFmtId="0" fontId="20" fillId="44" borderId="0" applyNumberFormat="0" applyBorder="0" applyAlignment="0" applyProtection="0"/>
    <xf numFmtId="0" fontId="17" fillId="12" borderId="0" applyNumberFormat="0" applyBorder="0" applyAlignment="0" applyProtection="0"/>
    <xf numFmtId="0" fontId="21" fillId="45" borderId="0" applyNumberFormat="0" applyBorder="0" applyAlignment="0" applyProtection="0"/>
    <xf numFmtId="0" fontId="17" fillId="16" borderId="0" applyNumberFormat="0" applyBorder="0" applyAlignment="0" applyProtection="0"/>
    <xf numFmtId="0" fontId="21" fillId="42" borderId="0" applyNumberFormat="0" applyBorder="0" applyAlignment="0" applyProtection="0"/>
    <xf numFmtId="0" fontId="17" fillId="20" borderId="0" applyNumberFormat="0" applyBorder="0" applyAlignment="0" applyProtection="0"/>
    <xf numFmtId="0" fontId="21" fillId="43" borderId="0" applyNumberFormat="0" applyBorder="0" applyAlignment="0" applyProtection="0"/>
    <xf numFmtId="0" fontId="17" fillId="24" borderId="0" applyNumberFormat="0" applyBorder="0" applyAlignment="0" applyProtection="0"/>
    <xf numFmtId="0" fontId="21" fillId="46" borderId="0" applyNumberFormat="0" applyBorder="0" applyAlignment="0" applyProtection="0"/>
    <xf numFmtId="0" fontId="17" fillId="28" borderId="0" applyNumberFormat="0" applyBorder="0" applyAlignment="0" applyProtection="0"/>
    <xf numFmtId="0" fontId="21" fillId="47" borderId="0" applyNumberFormat="0" applyBorder="0" applyAlignment="0" applyProtection="0"/>
    <xf numFmtId="0" fontId="17" fillId="32" borderId="0" applyNumberFormat="0" applyBorder="0" applyAlignment="0" applyProtection="0"/>
    <xf numFmtId="0" fontId="21" fillId="48" borderId="0" applyNumberFormat="0" applyBorder="0" applyAlignment="0" applyProtection="0"/>
    <xf numFmtId="0" fontId="17" fillId="9" borderId="0" applyNumberFormat="0" applyBorder="0" applyAlignment="0" applyProtection="0"/>
    <xf numFmtId="0" fontId="21" fillId="49" borderId="0" applyNumberFormat="0" applyBorder="0" applyAlignment="0" applyProtection="0"/>
    <xf numFmtId="0" fontId="17" fillId="13" borderId="0" applyNumberFormat="0" applyBorder="0" applyAlignment="0" applyProtection="0"/>
    <xf numFmtId="0" fontId="21" fillId="50" borderId="0" applyNumberFormat="0" applyBorder="0" applyAlignment="0" applyProtection="0"/>
    <xf numFmtId="0" fontId="17" fillId="17" borderId="0" applyNumberFormat="0" applyBorder="0" applyAlignment="0" applyProtection="0"/>
    <xf numFmtId="0" fontId="21" fillId="51" borderId="0" applyNumberFormat="0" applyBorder="0" applyAlignment="0" applyProtection="0"/>
    <xf numFmtId="0" fontId="17" fillId="21" borderId="0" applyNumberFormat="0" applyBorder="0" applyAlignment="0" applyProtection="0"/>
    <xf numFmtId="0" fontId="21" fillId="46" borderId="0" applyNumberFormat="0" applyBorder="0" applyAlignment="0" applyProtection="0"/>
    <xf numFmtId="0" fontId="17" fillId="25" borderId="0" applyNumberFormat="0" applyBorder="0" applyAlignment="0" applyProtection="0"/>
    <xf numFmtId="0" fontId="21" fillId="47" borderId="0" applyNumberFormat="0" applyBorder="0" applyAlignment="0" applyProtection="0"/>
    <xf numFmtId="0" fontId="17" fillId="29" borderId="0" applyNumberFormat="0" applyBorder="0" applyAlignment="0" applyProtection="0"/>
    <xf numFmtId="0" fontId="21" fillId="52" borderId="0" applyNumberFormat="0" applyBorder="0" applyAlignment="0" applyProtection="0"/>
    <xf numFmtId="0" fontId="7" fillId="3" borderId="0" applyNumberFormat="0" applyBorder="0" applyAlignment="0" applyProtection="0"/>
    <xf numFmtId="0" fontId="22" fillId="36" borderId="0" applyNumberFormat="0" applyBorder="0" applyAlignment="0" applyProtection="0"/>
    <xf numFmtId="0" fontId="11" fillId="6" borderId="4" applyNumberFormat="0" applyAlignment="0" applyProtection="0"/>
    <xf numFmtId="0" fontId="23" fillId="53" borderId="10" applyNumberFormat="0" applyAlignment="0" applyProtection="0"/>
    <xf numFmtId="0" fontId="23" fillId="53" borderId="10" applyNumberFormat="0" applyAlignment="0" applyProtection="0"/>
    <xf numFmtId="0" fontId="13" fillId="7" borderId="7" applyNumberFormat="0" applyAlignment="0" applyProtection="0"/>
    <xf numFmtId="0" fontId="24" fillId="54" borderId="11" applyNumberFormat="0" applyAlignment="0" applyProtection="0"/>
    <xf numFmtId="43" fontId="25" fillId="0" borderId="0" applyFont="0" applyFill="0" applyBorder="0" applyAlignment="0" applyProtection="0"/>
    <xf numFmtId="43" fontId="26"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26" fillId="0" borderId="0" applyFont="0" applyFill="0" applyBorder="0" applyAlignment="0" applyProtection="0">
      <alignment vertical="center"/>
    </xf>
    <xf numFmtId="43" fontId="26" fillId="0" borderId="0" applyFont="0" applyFill="0" applyBorder="0" applyAlignment="0" applyProtection="0">
      <alignment vertical="center"/>
    </xf>
    <xf numFmtId="43" fontId="26" fillId="0" borderId="0" applyFont="0" applyFill="0" applyBorder="0" applyAlignment="0" applyProtection="0"/>
    <xf numFmtId="43" fontId="26" fillId="0" borderId="0" applyFont="0" applyFill="0" applyBorder="0" applyAlignment="0" applyProtection="0"/>
    <xf numFmtId="43" fontId="25" fillId="0" borderId="0" applyFont="0" applyFill="0" applyBorder="0" applyAlignment="0" applyProtection="0"/>
    <xf numFmtId="41" fontId="26" fillId="0" borderId="0" applyFont="0" applyFill="0" applyBorder="0" applyAlignment="0" applyProtection="0">
      <alignment vertical="center"/>
    </xf>
    <xf numFmtId="44" fontId="26" fillId="0" borderId="0" applyFont="0" applyFill="0" applyBorder="0" applyAlignment="0" applyProtection="0">
      <alignment vertical="center"/>
    </xf>
    <xf numFmtId="44" fontId="26" fillId="0" borderId="0" applyFont="0" applyFill="0" applyBorder="0" applyAlignment="0" applyProtection="0">
      <alignment vertical="center"/>
    </xf>
    <xf numFmtId="42" fontId="26" fillId="0" borderId="0" applyFont="0" applyFill="0" applyBorder="0" applyAlignment="0" applyProtection="0">
      <alignment vertical="center"/>
    </xf>
    <xf numFmtId="0" fontId="15" fillId="0" borderId="0" applyNumberFormat="0" applyFill="0" applyBorder="0" applyAlignment="0" applyProtection="0"/>
    <xf numFmtId="0" fontId="27" fillId="0" borderId="0" applyNumberFormat="0" applyFill="0" applyBorder="0" applyAlignment="0" applyProtection="0"/>
    <xf numFmtId="0" fontId="6" fillId="2" borderId="0" applyNumberFormat="0" applyBorder="0" applyAlignment="0" applyProtection="0"/>
    <xf numFmtId="0" fontId="28" fillId="37" borderId="0" applyNumberFormat="0" applyBorder="0" applyAlignment="0" applyProtection="0"/>
    <xf numFmtId="0" fontId="3" fillId="0" borderId="1" applyNumberFormat="0" applyFill="0" applyAlignment="0" applyProtection="0"/>
    <xf numFmtId="0" fontId="29" fillId="0" borderId="12" applyNumberFormat="0" applyFill="0" applyAlignment="0" applyProtection="0"/>
    <xf numFmtId="0" fontId="4" fillId="0" borderId="2" applyNumberFormat="0" applyFill="0" applyAlignment="0" applyProtection="0"/>
    <xf numFmtId="0" fontId="30" fillId="0" borderId="13" applyNumberFormat="0" applyFill="0" applyAlignment="0" applyProtection="0"/>
    <xf numFmtId="0" fontId="5" fillId="0" borderId="3" applyNumberFormat="0" applyFill="0" applyAlignment="0" applyProtection="0"/>
    <xf numFmtId="0" fontId="31" fillId="0" borderId="14" applyNumberFormat="0" applyFill="0" applyAlignment="0" applyProtection="0"/>
    <xf numFmtId="0" fontId="5" fillId="0" borderId="0" applyNumberForma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4" fillId="0" borderId="0" applyNumberFormat="0" applyFill="0" applyBorder="0" applyAlignment="0" applyProtection="0">
      <alignment vertical="center"/>
    </xf>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9" fillId="5" borderId="4" applyNumberFormat="0" applyAlignment="0" applyProtection="0"/>
    <xf numFmtId="0" fontId="35" fillId="40" borderId="10" applyNumberFormat="0" applyAlignment="0" applyProtection="0"/>
    <xf numFmtId="0" fontId="35" fillId="40" borderId="10" applyNumberFormat="0" applyAlignment="0" applyProtection="0"/>
    <xf numFmtId="0" fontId="12" fillId="0" borderId="6" applyNumberFormat="0" applyFill="0" applyAlignment="0" applyProtection="0"/>
    <xf numFmtId="0" fontId="36" fillId="0" borderId="15" applyNumberFormat="0" applyFill="0" applyAlignment="0" applyProtection="0"/>
    <xf numFmtId="0" fontId="8" fillId="4" borderId="0" applyNumberFormat="0" applyBorder="0" applyAlignment="0" applyProtection="0"/>
    <xf numFmtId="0" fontId="37" fillId="55" borderId="0" applyNumberFormat="0" applyBorder="0" applyAlignment="0" applyProtection="0"/>
    <xf numFmtId="0" fontId="1" fillId="0" borderId="0"/>
    <xf numFmtId="0" fontId="25" fillId="0" borderId="0"/>
    <xf numFmtId="0" fontId="26" fillId="0" borderId="0"/>
    <xf numFmtId="0" fontId="25" fillId="0" borderId="0"/>
    <xf numFmtId="0" fontId="19" fillId="0" borderId="0"/>
    <xf numFmtId="0" fontId="25" fillId="0" borderId="0"/>
    <xf numFmtId="0" fontId="25" fillId="0" borderId="0"/>
    <xf numFmtId="0" fontId="38" fillId="0" borderId="0"/>
    <xf numFmtId="0" fontId="1" fillId="0" borderId="0"/>
    <xf numFmtId="0" fontId="25" fillId="0" borderId="0"/>
    <xf numFmtId="0" fontId="1" fillId="0" borderId="0"/>
    <xf numFmtId="0" fontId="25" fillId="0" borderId="0"/>
    <xf numFmtId="0" fontId="1" fillId="0" borderId="0"/>
    <xf numFmtId="0" fontId="19" fillId="0" borderId="0"/>
    <xf numFmtId="0" fontId="39" fillId="0" borderId="0"/>
    <xf numFmtId="0" fontId="40" fillId="0" borderId="0"/>
    <xf numFmtId="0" fontId="40" fillId="0" borderId="0"/>
    <xf numFmtId="0" fontId="26" fillId="0" borderId="0"/>
    <xf numFmtId="0" fontId="25" fillId="0" borderId="0"/>
    <xf numFmtId="0" fontId="25" fillId="0" borderId="0"/>
    <xf numFmtId="0" fontId="39" fillId="0" borderId="0"/>
    <xf numFmtId="0" fontId="26" fillId="0" borderId="0"/>
    <xf numFmtId="0" fontId="1" fillId="0" borderId="0"/>
    <xf numFmtId="0" fontId="25" fillId="0" borderId="0"/>
    <xf numFmtId="0" fontId="25" fillId="0" borderId="0"/>
    <xf numFmtId="0" fontId="25" fillId="0" borderId="0"/>
    <xf numFmtId="0" fontId="25" fillId="0" borderId="0"/>
    <xf numFmtId="0" fontId="1" fillId="0" borderId="0"/>
    <xf numFmtId="0" fontId="26" fillId="0" borderId="0"/>
    <xf numFmtId="0" fontId="25" fillId="0" borderId="0"/>
    <xf numFmtId="0" fontId="1" fillId="0" borderId="0"/>
    <xf numFmtId="0" fontId="25" fillId="0" borderId="0"/>
    <xf numFmtId="0" fontId="26" fillId="0" borderId="0"/>
    <xf numFmtId="0" fontId="25" fillId="0" borderId="0"/>
    <xf numFmtId="0" fontId="25" fillId="0" borderId="0"/>
    <xf numFmtId="0" fontId="25" fillId="0" borderId="0"/>
    <xf numFmtId="0" fontId="26" fillId="0" borderId="0">
      <alignment vertical="center"/>
    </xf>
    <xf numFmtId="0" fontId="1" fillId="8" borderId="8" applyNumberFormat="0" applyFont="0" applyAlignment="0" applyProtection="0"/>
    <xf numFmtId="0" fontId="20" fillId="56" borderId="16" applyNumberFormat="0" applyFont="0" applyAlignment="0" applyProtection="0"/>
    <xf numFmtId="0" fontId="20" fillId="56" borderId="16" applyNumberFormat="0" applyFont="0" applyAlignment="0" applyProtection="0"/>
    <xf numFmtId="0" fontId="10" fillId="6" borderId="5" applyNumberFormat="0" applyAlignment="0" applyProtection="0"/>
    <xf numFmtId="0" fontId="41" fillId="53" borderId="17" applyNumberFormat="0" applyAlignment="0" applyProtection="0"/>
    <xf numFmtId="0" fontId="41" fillId="53" borderId="17" applyNumberFormat="0" applyAlignment="0" applyProtection="0"/>
    <xf numFmtId="9" fontId="26" fillId="0" borderId="0" applyFont="0" applyFill="0" applyBorder="0" applyAlignment="0" applyProtection="0"/>
    <xf numFmtId="9" fontId="26"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6"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6" fillId="0" borderId="0" applyFont="0" applyFill="0" applyBorder="0" applyAlignment="0" applyProtection="0"/>
    <xf numFmtId="9" fontId="26" fillId="0" borderId="0" applyFont="0" applyFill="0" applyBorder="0" applyAlignment="0" applyProtection="0">
      <alignment vertical="center"/>
    </xf>
    <xf numFmtId="9" fontId="26" fillId="0" borderId="0" applyFont="0" applyFill="0" applyBorder="0" applyAlignment="0" applyProtection="0">
      <alignment vertical="center"/>
    </xf>
    <xf numFmtId="9" fontId="25" fillId="0" borderId="0" applyFont="0" applyFill="0" applyBorder="0" applyAlignment="0" applyProtection="0"/>
    <xf numFmtId="0" fontId="2" fillId="0" borderId="0" applyNumberFormat="0" applyFill="0" applyBorder="0" applyAlignment="0" applyProtection="0"/>
    <xf numFmtId="0" fontId="42" fillId="0" borderId="0" applyNumberFormat="0" applyFill="0" applyBorder="0" applyAlignment="0" applyProtection="0"/>
    <xf numFmtId="0" fontId="16" fillId="0" borderId="9" applyNumberFormat="0" applyFill="0" applyAlignment="0" applyProtection="0"/>
    <xf numFmtId="0" fontId="43" fillId="0" borderId="18" applyNumberFormat="0" applyFill="0" applyAlignment="0" applyProtection="0"/>
    <xf numFmtId="0" fontId="43" fillId="0" borderId="18" applyNumberFormat="0" applyFill="0" applyAlignment="0" applyProtection="0"/>
    <xf numFmtId="0" fontId="14" fillId="0" borderId="0" applyNumberFormat="0" applyFill="0" applyBorder="0" applyAlignment="0" applyProtection="0"/>
    <xf numFmtId="0" fontId="44" fillId="0" borderId="0" applyNumberFormat="0" applyFill="0" applyBorder="0" applyAlignment="0" applyProtection="0"/>
    <xf numFmtId="0" fontId="26" fillId="0" borderId="0"/>
  </cellStyleXfs>
  <cellXfs count="328">
    <xf numFmtId="0" fontId="0" fillId="0" borderId="0" xfId="0"/>
    <xf numFmtId="0" fontId="16" fillId="0" borderId="0" xfId="0" applyFont="1" applyAlignment="1">
      <alignment horizontal="center" vertical="center" wrapText="1"/>
    </xf>
    <xf numFmtId="0" fontId="0" fillId="0" borderId="0" xfId="0" applyFill="1"/>
    <xf numFmtId="0" fontId="0" fillId="34" borderId="19" xfId="0" applyFont="1" applyFill="1" applyBorder="1" applyAlignment="1">
      <alignment horizontal="left"/>
    </xf>
    <xf numFmtId="0" fontId="19" fillId="0" borderId="0" xfId="0" applyFont="1" applyFill="1" applyBorder="1"/>
    <xf numFmtId="0" fontId="19" fillId="0" borderId="0" xfId="0" applyFont="1" applyBorder="1"/>
    <xf numFmtId="0" fontId="0" fillId="58" borderId="0" xfId="0" applyFill="1"/>
    <xf numFmtId="0" fontId="0" fillId="0" borderId="0" xfId="0" applyBorder="1"/>
    <xf numFmtId="0" fontId="0" fillId="0" borderId="0" xfId="0" applyFont="1" applyFill="1"/>
    <xf numFmtId="0" fontId="13" fillId="33" borderId="19" xfId="0" applyFont="1" applyFill="1" applyBorder="1" applyAlignment="1">
      <alignment horizontal="center" vertical="center" wrapText="1"/>
    </xf>
    <xf numFmtId="0" fontId="0" fillId="0" borderId="0" xfId="0" applyFill="1" applyAlignment="1">
      <alignment horizontal="center" vertical="center" wrapText="1"/>
    </xf>
    <xf numFmtId="0" fontId="0" fillId="0" borderId="19" xfId="0" applyFont="1" applyBorder="1" applyAlignment="1">
      <alignment horizontal="left"/>
    </xf>
    <xf numFmtId="0" fontId="0" fillId="0" borderId="0" xfId="0" applyAlignment="1">
      <alignment horizontal="center"/>
    </xf>
    <xf numFmtId="0" fontId="0" fillId="0" borderId="19" xfId="0" applyBorder="1" applyAlignment="1">
      <alignment horizontal="center"/>
    </xf>
    <xf numFmtId="0" fontId="0" fillId="0" borderId="19" xfId="0" applyBorder="1"/>
    <xf numFmtId="0" fontId="0" fillId="0" borderId="19" xfId="0" applyFill="1" applyBorder="1"/>
    <xf numFmtId="0" fontId="0" fillId="0" borderId="19" xfId="0" applyFill="1" applyBorder="1" applyAlignment="1">
      <alignment horizontal="center"/>
    </xf>
    <xf numFmtId="0" fontId="0" fillId="0" borderId="19" xfId="0" applyFont="1" applyBorder="1"/>
    <xf numFmtId="0" fontId="54" fillId="0" borderId="0" xfId="0" applyFont="1" applyFill="1" applyAlignment="1">
      <alignment vertical="center"/>
    </xf>
    <xf numFmtId="9" fontId="13" fillId="33" borderId="19" xfId="0" applyNumberFormat="1" applyFont="1" applyFill="1" applyBorder="1" applyAlignment="1">
      <alignment horizontal="left" vertical="center" wrapText="1"/>
    </xf>
    <xf numFmtId="1" fontId="13" fillId="33" borderId="19" xfId="0" applyNumberFormat="1" applyFont="1" applyFill="1" applyBorder="1" applyAlignment="1">
      <alignment horizontal="center" vertical="center" wrapText="1"/>
    </xf>
    <xf numFmtId="0" fontId="54" fillId="0" borderId="0" xfId="0" applyFont="1" applyFill="1" applyAlignment="1">
      <alignment horizontal="left" vertical="center"/>
    </xf>
    <xf numFmtId="0" fontId="54" fillId="0" borderId="0" xfId="0" applyFont="1" applyFill="1" applyBorder="1" applyAlignment="1">
      <alignment horizontal="left" vertical="center"/>
    </xf>
    <xf numFmtId="164" fontId="0" fillId="0" borderId="0" xfId="2" applyNumberFormat="1" applyFont="1"/>
    <xf numFmtId="0" fontId="0" fillId="0" borderId="19" xfId="0" applyFont="1" applyFill="1" applyBorder="1"/>
    <xf numFmtId="0" fontId="0" fillId="34" borderId="19" xfId="0" applyFont="1" applyFill="1" applyBorder="1" applyAlignment="1">
      <alignment horizontal="left" vertical="center"/>
    </xf>
    <xf numFmtId="0" fontId="0" fillId="34" borderId="19" xfId="0" applyFont="1" applyFill="1" applyBorder="1" applyAlignment="1">
      <alignment horizontal="center" vertical="center"/>
    </xf>
    <xf numFmtId="3" fontId="0" fillId="34" borderId="19" xfId="0" applyNumberFormat="1" applyFont="1" applyFill="1" applyBorder="1" applyAlignment="1">
      <alignment horizontal="center" vertical="center"/>
    </xf>
    <xf numFmtId="9" fontId="0" fillId="34" borderId="19" xfId="2" applyFont="1" applyFill="1" applyBorder="1" applyAlignment="1">
      <alignment horizontal="center" vertical="center"/>
    </xf>
    <xf numFmtId="0" fontId="0" fillId="0" borderId="19" xfId="0" applyFont="1" applyFill="1" applyBorder="1" applyAlignment="1">
      <alignment horizontal="left" vertical="center"/>
    </xf>
    <xf numFmtId="0" fontId="0" fillId="0" borderId="20" xfId="0" applyFont="1" applyFill="1" applyBorder="1" applyAlignment="1">
      <alignment horizontal="left" vertical="center"/>
    </xf>
    <xf numFmtId="0" fontId="0" fillId="0" borderId="19" xfId="0" applyFont="1" applyFill="1" applyBorder="1" applyAlignment="1">
      <alignment horizontal="center" vertical="center"/>
    </xf>
    <xf numFmtId="3" fontId="0" fillId="0" borderId="19" xfId="0" applyNumberFormat="1" applyFont="1" applyFill="1" applyBorder="1" applyAlignment="1">
      <alignment horizontal="center" vertical="center"/>
    </xf>
    <xf numFmtId="0" fontId="0" fillId="0" borderId="22" xfId="0" applyFont="1" applyFill="1" applyBorder="1" applyAlignment="1">
      <alignment horizontal="left" vertical="center"/>
    </xf>
    <xf numFmtId="0" fontId="0" fillId="0" borderId="21" xfId="0" applyFont="1" applyFill="1" applyBorder="1" applyAlignment="1">
      <alignment horizontal="left" vertical="center"/>
    </xf>
    <xf numFmtId="0" fontId="0" fillId="0" borderId="22" xfId="0" applyFont="1" applyFill="1" applyBorder="1" applyAlignment="1">
      <alignment horizontal="center" vertical="center"/>
    </xf>
    <xf numFmtId="3" fontId="0" fillId="0" borderId="22" xfId="0" applyNumberFormat="1" applyFont="1" applyFill="1" applyBorder="1" applyAlignment="1">
      <alignment horizontal="center" vertical="center"/>
    </xf>
    <xf numFmtId="0" fontId="0" fillId="0" borderId="23" xfId="0" applyFont="1" applyFill="1" applyBorder="1" applyAlignment="1">
      <alignment horizontal="left" vertical="center"/>
    </xf>
    <xf numFmtId="0" fontId="0" fillId="0" borderId="23" xfId="0" applyFont="1" applyFill="1" applyBorder="1" applyAlignment="1">
      <alignment horizontal="center" vertical="center"/>
    </xf>
    <xf numFmtId="9" fontId="0" fillId="0" borderId="19" xfId="2" applyFont="1" applyFill="1" applyBorder="1" applyAlignment="1">
      <alignment horizontal="center" vertical="center"/>
    </xf>
    <xf numFmtId="0" fontId="0" fillId="57" borderId="29" xfId="0" applyFont="1" applyFill="1" applyBorder="1" applyAlignment="1">
      <alignment horizontal="left" vertical="center"/>
    </xf>
    <xf numFmtId="0" fontId="0" fillId="0" borderId="28" xfId="0" applyFont="1" applyFill="1" applyBorder="1" applyAlignment="1">
      <alignment horizontal="left" vertical="center"/>
    </xf>
    <xf numFmtId="0" fontId="0" fillId="0" borderId="28" xfId="0" applyFont="1" applyFill="1" applyBorder="1" applyAlignment="1">
      <alignment horizontal="center" vertical="center"/>
    </xf>
    <xf numFmtId="3" fontId="0" fillId="0" borderId="28" xfId="0" applyNumberFormat="1" applyFont="1" applyFill="1" applyBorder="1" applyAlignment="1">
      <alignment horizontal="center" vertical="center"/>
    </xf>
    <xf numFmtId="0" fontId="0" fillId="0" borderId="27" xfId="0" applyFont="1" applyFill="1" applyBorder="1" applyAlignment="1">
      <alignment horizontal="center" vertical="center"/>
    </xf>
    <xf numFmtId="0" fontId="56" fillId="59" borderId="19" xfId="0" applyFont="1" applyFill="1" applyBorder="1" applyAlignment="1">
      <alignment horizontal="center" vertical="center" wrapText="1"/>
    </xf>
    <xf numFmtId="3" fontId="0" fillId="0" borderId="0" xfId="0" applyNumberFormat="1"/>
    <xf numFmtId="2" fontId="0" fillId="0" borderId="19" xfId="0" applyNumberFormat="1" applyFont="1" applyFill="1" applyBorder="1" applyAlignment="1">
      <alignment horizontal="center" vertical="center"/>
    </xf>
    <xf numFmtId="2" fontId="0" fillId="0" borderId="27" xfId="0" applyNumberFormat="1" applyFont="1" applyFill="1" applyBorder="1" applyAlignment="1">
      <alignment horizontal="center" vertical="center"/>
    </xf>
    <xf numFmtId="2" fontId="0" fillId="0" borderId="28" xfId="0" applyNumberFormat="1" applyFont="1" applyFill="1" applyBorder="1" applyAlignment="1">
      <alignment horizontal="center" vertical="center"/>
    </xf>
    <xf numFmtId="0" fontId="0" fillId="34" borderId="28" xfId="0" applyFont="1" applyFill="1" applyBorder="1" applyAlignment="1">
      <alignment horizontal="left" vertical="center"/>
    </xf>
    <xf numFmtId="0" fontId="0" fillId="34" borderId="28" xfId="0" applyFont="1" applyFill="1" applyBorder="1" applyAlignment="1">
      <alignment horizontal="center" vertical="center"/>
    </xf>
    <xf numFmtId="3" fontId="0" fillId="34" borderId="28" xfId="0" applyNumberFormat="1" applyFont="1" applyFill="1" applyBorder="1" applyAlignment="1">
      <alignment horizontal="center" vertical="center"/>
    </xf>
    <xf numFmtId="9" fontId="0" fillId="34" borderId="28" xfId="2" applyFont="1" applyFill="1" applyBorder="1" applyAlignment="1">
      <alignment horizontal="center" vertical="center"/>
    </xf>
    <xf numFmtId="0" fontId="0" fillId="61" borderId="23" xfId="0" applyFont="1" applyFill="1" applyBorder="1" applyAlignment="1">
      <alignment horizontal="left" vertical="center"/>
    </xf>
    <xf numFmtId="0" fontId="0" fillId="61" borderId="23" xfId="0" applyFont="1" applyFill="1" applyBorder="1" applyAlignment="1">
      <alignment horizontal="center" vertical="center"/>
    </xf>
    <xf numFmtId="2" fontId="0" fillId="61" borderId="23" xfId="0" applyNumberFormat="1" applyFont="1" applyFill="1" applyBorder="1" applyAlignment="1">
      <alignment horizontal="center" vertical="center"/>
    </xf>
    <xf numFmtId="0" fontId="0" fillId="61" borderId="37" xfId="0" applyFont="1" applyFill="1" applyBorder="1" applyAlignment="1">
      <alignment vertical="center"/>
    </xf>
    <xf numFmtId="0" fontId="13" fillId="33" borderId="41" xfId="0" applyFont="1" applyFill="1" applyBorder="1" applyAlignment="1">
      <alignment horizontal="center" vertical="center" wrapText="1"/>
    </xf>
    <xf numFmtId="0" fontId="13" fillId="33" borderId="23" xfId="0" applyFont="1" applyFill="1" applyBorder="1" applyAlignment="1">
      <alignment horizontal="center" vertical="center" wrapText="1"/>
    </xf>
    <xf numFmtId="0" fontId="13" fillId="33" borderId="39" xfId="0" applyFont="1" applyFill="1" applyBorder="1" applyAlignment="1">
      <alignment horizontal="center" vertical="center" wrapText="1"/>
    </xf>
    <xf numFmtId="0" fontId="0" fillId="34" borderId="42" xfId="0" applyFont="1" applyFill="1" applyBorder="1" applyAlignment="1">
      <alignment horizontal="left" vertical="center"/>
    </xf>
    <xf numFmtId="3" fontId="0" fillId="34" borderId="43" xfId="0" applyNumberFormat="1" applyFont="1" applyFill="1" applyBorder="1" applyAlignment="1">
      <alignment horizontal="center" vertical="center"/>
    </xf>
    <xf numFmtId="0" fontId="0" fillId="0" borderId="42" xfId="0" applyFont="1" applyFill="1" applyBorder="1" applyAlignment="1">
      <alignment horizontal="left" vertical="center"/>
    </xf>
    <xf numFmtId="3" fontId="46" fillId="0" borderId="43" xfId="0" applyNumberFormat="1" applyFont="1" applyFill="1" applyBorder="1" applyAlignment="1">
      <alignment horizontal="center" vertical="center"/>
    </xf>
    <xf numFmtId="0" fontId="0" fillId="34" borderId="44" xfId="0" applyFont="1" applyFill="1" applyBorder="1" applyAlignment="1">
      <alignment horizontal="left" vertical="center"/>
    </xf>
    <xf numFmtId="3" fontId="0" fillId="0" borderId="43" xfId="0" applyNumberFormat="1" applyFont="1" applyFill="1" applyBorder="1" applyAlignment="1">
      <alignment horizontal="center" vertical="center"/>
    </xf>
    <xf numFmtId="0" fontId="0" fillId="34" borderId="46" xfId="0" applyFont="1" applyFill="1" applyBorder="1" applyAlignment="1">
      <alignment horizontal="left" vertical="center"/>
    </xf>
    <xf numFmtId="3" fontId="0" fillId="34" borderId="47" xfId="0" applyNumberFormat="1" applyFont="1" applyFill="1" applyBorder="1" applyAlignment="1">
      <alignment horizontal="center" vertical="center"/>
    </xf>
    <xf numFmtId="0" fontId="0" fillId="0" borderId="48" xfId="0" applyFont="1" applyFill="1" applyBorder="1" applyAlignment="1">
      <alignment horizontal="left" vertical="center"/>
    </xf>
    <xf numFmtId="3" fontId="0" fillId="0" borderId="45" xfId="0" applyNumberFormat="1" applyFont="1" applyFill="1" applyBorder="1" applyAlignment="1">
      <alignment horizontal="center" vertical="center"/>
    </xf>
    <xf numFmtId="0" fontId="0" fillId="57" borderId="46" xfId="0" applyFont="1" applyFill="1" applyBorder="1" applyAlignment="1">
      <alignment horizontal="left" vertical="center"/>
    </xf>
    <xf numFmtId="0" fontId="0" fillId="34" borderId="49" xfId="0" applyFont="1" applyFill="1" applyBorder="1" applyAlignment="1">
      <alignment horizontal="left" vertical="center"/>
    </xf>
    <xf numFmtId="0" fontId="0" fillId="0" borderId="46" xfId="0" applyFont="1" applyFill="1" applyBorder="1" applyAlignment="1">
      <alignment horizontal="left" vertical="center"/>
    </xf>
    <xf numFmtId="0" fontId="0" fillId="61" borderId="42" xfId="0" applyFont="1" applyFill="1" applyBorder="1" applyAlignment="1">
      <alignment horizontal="left" vertical="center"/>
    </xf>
    <xf numFmtId="0" fontId="0" fillId="34" borderId="50" xfId="0" applyFont="1" applyFill="1" applyBorder="1" applyAlignment="1">
      <alignment horizontal="left" vertical="center"/>
    </xf>
    <xf numFmtId="0" fontId="13" fillId="33" borderId="25" xfId="0" applyFont="1" applyFill="1" applyBorder="1" applyAlignment="1">
      <alignment horizontal="center" vertical="center" wrapText="1"/>
    </xf>
    <xf numFmtId="0" fontId="13" fillId="33" borderId="25" xfId="0" applyFont="1" applyFill="1" applyBorder="1" applyAlignment="1">
      <alignment horizontal="left" vertical="center" wrapText="1"/>
    </xf>
    <xf numFmtId="3" fontId="13" fillId="33" borderId="25" xfId="1" applyNumberFormat="1" applyFont="1" applyFill="1" applyBorder="1" applyAlignment="1">
      <alignment horizontal="center" vertical="center" wrapText="1"/>
    </xf>
    <xf numFmtId="3" fontId="13" fillId="33" borderId="40" xfId="1" applyNumberFormat="1" applyFont="1" applyFill="1" applyBorder="1" applyAlignment="1">
      <alignment horizontal="center" vertical="center" wrapText="1"/>
    </xf>
    <xf numFmtId="9" fontId="13" fillId="33" borderId="25" xfId="2" applyFont="1" applyFill="1" applyBorder="1" applyAlignment="1">
      <alignment horizontal="center" vertical="center" wrapText="1"/>
    </xf>
    <xf numFmtId="9" fontId="13" fillId="33" borderId="23" xfId="0" applyNumberFormat="1" applyFont="1" applyFill="1" applyBorder="1" applyAlignment="1">
      <alignment horizontal="center" vertical="center" wrapText="1"/>
    </xf>
    <xf numFmtId="9" fontId="13" fillId="33" borderId="39" xfId="0" applyNumberFormat="1" applyFont="1" applyFill="1" applyBorder="1" applyAlignment="1">
      <alignment horizontal="center" vertical="center" wrapText="1"/>
    </xf>
    <xf numFmtId="9" fontId="0" fillId="0" borderId="22" xfId="2" applyFont="1" applyFill="1" applyBorder="1" applyAlignment="1">
      <alignment horizontal="center" vertical="center"/>
    </xf>
    <xf numFmtId="9" fontId="0" fillId="34" borderId="47" xfId="2" applyFont="1" applyFill="1" applyBorder="1" applyAlignment="1">
      <alignment horizontal="center" vertical="center"/>
    </xf>
    <xf numFmtId="9" fontId="0" fillId="0" borderId="43" xfId="2" applyFont="1" applyFill="1" applyBorder="1" applyAlignment="1">
      <alignment horizontal="center" vertical="center"/>
    </xf>
    <xf numFmtId="9" fontId="0" fillId="34" borderId="43" xfId="2" applyFont="1" applyFill="1" applyBorder="1" applyAlignment="1">
      <alignment horizontal="center" vertical="center"/>
    </xf>
    <xf numFmtId="9" fontId="0" fillId="0" borderId="45" xfId="2" applyFont="1" applyFill="1" applyBorder="1" applyAlignment="1">
      <alignment horizontal="center" vertical="center"/>
    </xf>
    <xf numFmtId="0" fontId="0" fillId="0" borderId="51" xfId="0" applyFont="1" applyFill="1" applyBorder="1" applyAlignment="1">
      <alignment horizontal="left" vertical="center"/>
    </xf>
    <xf numFmtId="0" fontId="0" fillId="0" borderId="51" xfId="0" applyFont="1" applyFill="1" applyBorder="1" applyAlignment="1">
      <alignment horizontal="center" vertical="center"/>
    </xf>
    <xf numFmtId="3" fontId="0" fillId="0" borderId="51" xfId="0" applyNumberFormat="1" applyFont="1" applyFill="1" applyBorder="1" applyAlignment="1">
      <alignment horizontal="center" vertical="center"/>
    </xf>
    <xf numFmtId="9" fontId="0" fillId="0" borderId="51" xfId="2" applyFont="1" applyFill="1" applyBorder="1" applyAlignment="1">
      <alignment horizontal="center" vertical="center"/>
    </xf>
    <xf numFmtId="0" fontId="0" fillId="0" borderId="29" xfId="0" applyFont="1" applyFill="1" applyBorder="1" applyAlignment="1">
      <alignment horizontal="left" vertical="center"/>
    </xf>
    <xf numFmtId="9" fontId="0" fillId="0" borderId="28" xfId="2" applyFont="1" applyFill="1" applyBorder="1" applyAlignment="1">
      <alignment horizontal="center" vertical="center"/>
    </xf>
    <xf numFmtId="0" fontId="0" fillId="34" borderId="23" xfId="0" applyFont="1" applyFill="1" applyBorder="1" applyAlignment="1">
      <alignment horizontal="left" vertical="center"/>
    </xf>
    <xf numFmtId="0" fontId="0" fillId="34" borderId="54" xfId="0" applyFont="1" applyFill="1" applyBorder="1" applyAlignment="1">
      <alignment horizontal="left" vertical="center"/>
    </xf>
    <xf numFmtId="9" fontId="13" fillId="33" borderId="40" xfId="2" applyFont="1" applyFill="1" applyBorder="1" applyAlignment="1">
      <alignment horizontal="center" vertical="center" wrapText="1"/>
    </xf>
    <xf numFmtId="0" fontId="55" fillId="0" borderId="55" xfId="0" applyFont="1" applyBorder="1" applyAlignment="1">
      <alignment horizontal="center"/>
    </xf>
    <xf numFmtId="0" fontId="0" fillId="0" borderId="55" xfId="0" applyBorder="1" applyAlignment="1">
      <alignment horizontal="center"/>
    </xf>
    <xf numFmtId="0" fontId="0" fillId="0" borderId="55" xfId="0" applyBorder="1"/>
    <xf numFmtId="0" fontId="55" fillId="0" borderId="55" xfId="0" applyFont="1" applyFill="1" applyBorder="1" applyAlignment="1">
      <alignment horizontal="center"/>
    </xf>
    <xf numFmtId="0" fontId="0" fillId="0" borderId="55" xfId="0" applyFill="1" applyBorder="1"/>
    <xf numFmtId="0" fontId="0" fillId="0" borderId="55" xfId="0" applyFill="1" applyBorder="1" applyAlignment="1">
      <alignment horizontal="center"/>
    </xf>
    <xf numFmtId="0" fontId="0" fillId="0" borderId="56" xfId="0" applyFill="1" applyBorder="1"/>
    <xf numFmtId="0" fontId="0" fillId="0" borderId="57" xfId="0" applyBorder="1" applyAlignment="1">
      <alignment horizontal="center"/>
    </xf>
    <xf numFmtId="0" fontId="0" fillId="0" borderId="56" xfId="0" applyBorder="1"/>
    <xf numFmtId="0" fontId="0" fillId="0" borderId="56" xfId="0" applyFont="1" applyBorder="1" applyAlignment="1">
      <alignment horizontal="left"/>
    </xf>
    <xf numFmtId="0" fontId="0" fillId="34" borderId="56" xfId="0" applyFont="1" applyFill="1" applyBorder="1" applyAlignment="1">
      <alignment horizontal="left"/>
    </xf>
    <xf numFmtId="3" fontId="0" fillId="34" borderId="55" xfId="0" applyNumberFormat="1" applyFont="1" applyFill="1" applyBorder="1" applyAlignment="1">
      <alignment horizontal="center" vertical="center"/>
    </xf>
    <xf numFmtId="3" fontId="46" fillId="0" borderId="55" xfId="0" applyNumberFormat="1" applyFont="1" applyFill="1" applyBorder="1" applyAlignment="1">
      <alignment horizontal="center" vertical="center"/>
    </xf>
    <xf numFmtId="3" fontId="0" fillId="0" borderId="55" xfId="0" applyNumberFormat="1" applyFont="1" applyFill="1" applyBorder="1" applyAlignment="1">
      <alignment horizontal="center" vertical="center"/>
    </xf>
    <xf numFmtId="3" fontId="0" fillId="34" borderId="51" xfId="0" applyNumberFormat="1" applyFont="1" applyFill="1" applyBorder="1" applyAlignment="1">
      <alignment horizontal="center" vertical="center"/>
    </xf>
    <xf numFmtId="3" fontId="46" fillId="0" borderId="51" xfId="0" applyNumberFormat="1" applyFont="1" applyFill="1" applyBorder="1" applyAlignment="1">
      <alignment horizontal="center" vertical="center"/>
    </xf>
    <xf numFmtId="3" fontId="0" fillId="61" borderId="55" xfId="0" applyNumberFormat="1" applyFont="1" applyFill="1" applyBorder="1" applyAlignment="1">
      <alignment horizontal="center" vertical="center"/>
    </xf>
    <xf numFmtId="3" fontId="13" fillId="33" borderId="54" xfId="1" applyNumberFormat="1" applyFont="1" applyFill="1" applyBorder="1" applyAlignment="1">
      <alignment horizontal="center" vertical="center" wrapText="1"/>
    </xf>
    <xf numFmtId="164" fontId="47" fillId="60" borderId="66" xfId="2" applyNumberFormat="1" applyFont="1" applyFill="1" applyBorder="1" applyAlignment="1">
      <alignment horizontal="center" vertical="center" wrapText="1"/>
    </xf>
    <xf numFmtId="164" fontId="47" fillId="60" borderId="67" xfId="2" applyNumberFormat="1" applyFont="1" applyFill="1" applyBorder="1" applyAlignment="1">
      <alignment horizontal="center" vertical="center" wrapText="1"/>
    </xf>
    <xf numFmtId="0" fontId="57" fillId="59" borderId="42" xfId="0" applyFont="1" applyFill="1" applyBorder="1" applyAlignment="1">
      <alignment horizontal="center" vertical="center" wrapText="1"/>
    </xf>
    <xf numFmtId="0" fontId="57" fillId="59" borderId="55" xfId="0" applyFont="1" applyFill="1" applyBorder="1" applyAlignment="1">
      <alignment horizontal="center" vertical="center" wrapText="1"/>
    </xf>
    <xf numFmtId="0" fontId="57" fillId="59" borderId="43" xfId="0" applyFont="1" applyFill="1" applyBorder="1" applyAlignment="1">
      <alignment horizontal="center" vertical="center" wrapText="1"/>
    </xf>
    <xf numFmtId="0" fontId="58" fillId="60" borderId="68" xfId="0" applyFont="1" applyFill="1" applyBorder="1" applyAlignment="1">
      <alignment horizontal="left" vertical="center" wrapText="1"/>
    </xf>
    <xf numFmtId="0" fontId="47" fillId="60" borderId="69" xfId="0" applyFont="1" applyFill="1" applyBorder="1" applyAlignment="1">
      <alignment horizontal="left" vertical="center" wrapText="1"/>
    </xf>
    <xf numFmtId="0" fontId="47" fillId="60" borderId="70" xfId="0" applyFont="1" applyFill="1" applyBorder="1" applyAlignment="1">
      <alignment horizontal="left" vertical="center" wrapText="1"/>
    </xf>
    <xf numFmtId="164" fontId="58" fillId="60" borderId="73" xfId="0" applyNumberFormat="1" applyFont="1" applyFill="1" applyBorder="1" applyAlignment="1">
      <alignment horizontal="center" vertical="center" wrapText="1"/>
    </xf>
    <xf numFmtId="164" fontId="58" fillId="60" borderId="74" xfId="2" applyNumberFormat="1" applyFont="1" applyFill="1" applyBorder="1" applyAlignment="1">
      <alignment horizontal="center" vertical="center" wrapText="1"/>
    </xf>
    <xf numFmtId="164" fontId="58" fillId="60" borderId="75" xfId="0" applyNumberFormat="1" applyFont="1" applyFill="1" applyBorder="1" applyAlignment="1">
      <alignment horizontal="center" vertical="center" wrapText="1"/>
    </xf>
    <xf numFmtId="164" fontId="58" fillId="60" borderId="76" xfId="0" applyNumberFormat="1" applyFont="1" applyFill="1" applyBorder="1" applyAlignment="1">
      <alignment horizontal="center" vertical="center" wrapText="1"/>
    </xf>
    <xf numFmtId="164" fontId="58" fillId="60" borderId="77" xfId="2" applyNumberFormat="1" applyFont="1" applyFill="1" applyBorder="1" applyAlignment="1">
      <alignment horizontal="center" vertical="center" wrapText="1"/>
    </xf>
    <xf numFmtId="164" fontId="58" fillId="60" borderId="78" xfId="0" applyNumberFormat="1" applyFont="1" applyFill="1" applyBorder="1" applyAlignment="1">
      <alignment horizontal="center" vertical="center" wrapText="1"/>
    </xf>
    <xf numFmtId="164" fontId="47" fillId="60" borderId="58" xfId="0" applyNumberFormat="1" applyFont="1" applyFill="1" applyBorder="1" applyAlignment="1">
      <alignment horizontal="center" vertical="center" wrapText="1"/>
    </xf>
    <xf numFmtId="164" fontId="47" fillId="60" borderId="79" xfId="2" applyNumberFormat="1" applyFont="1" applyFill="1" applyBorder="1" applyAlignment="1">
      <alignment horizontal="center" vertical="center" wrapText="1"/>
    </xf>
    <xf numFmtId="164" fontId="47" fillId="60" borderId="81" xfId="2" applyNumberFormat="1" applyFont="1" applyFill="1" applyBorder="1" applyAlignment="1">
      <alignment horizontal="center" vertical="center" wrapText="1"/>
    </xf>
    <xf numFmtId="164" fontId="47" fillId="60" borderId="60" xfId="0" applyNumberFormat="1" applyFont="1" applyFill="1" applyBorder="1" applyAlignment="1">
      <alignment horizontal="center" vertical="center" wrapText="1"/>
    </xf>
    <xf numFmtId="164" fontId="47" fillId="60" borderId="82" xfId="0" applyNumberFormat="1" applyFont="1" applyFill="1" applyBorder="1" applyAlignment="1">
      <alignment horizontal="center" vertical="center" wrapText="1"/>
    </xf>
    <xf numFmtId="164" fontId="47" fillId="60" borderId="83" xfId="2" applyNumberFormat="1" applyFont="1" applyFill="1" applyBorder="1" applyAlignment="1">
      <alignment horizontal="center" vertical="center" wrapText="1"/>
    </xf>
    <xf numFmtId="164" fontId="47" fillId="60" borderId="61" xfId="2" applyNumberFormat="1" applyFont="1" applyFill="1" applyBorder="1" applyAlignment="1">
      <alignment horizontal="center" vertical="center" wrapText="1"/>
    </xf>
    <xf numFmtId="164" fontId="47" fillId="60" borderId="84" xfId="0" applyNumberFormat="1" applyFont="1" applyFill="1" applyBorder="1" applyAlignment="1">
      <alignment horizontal="center" vertical="center" wrapText="1"/>
    </xf>
    <xf numFmtId="164" fontId="47" fillId="60" borderId="62" xfId="0" applyNumberFormat="1" applyFont="1" applyFill="1" applyBorder="1" applyAlignment="1">
      <alignment horizontal="center" vertical="center" wrapText="1"/>
    </xf>
    <xf numFmtId="164" fontId="47" fillId="60" borderId="85" xfId="0" applyNumberFormat="1" applyFont="1" applyFill="1" applyBorder="1" applyAlignment="1">
      <alignment horizontal="center" vertical="center" wrapText="1"/>
    </xf>
    <xf numFmtId="164" fontId="47" fillId="60" borderId="63" xfId="2" applyNumberFormat="1" applyFont="1" applyFill="1" applyBorder="1" applyAlignment="1">
      <alignment horizontal="center" vertical="center" wrapText="1"/>
    </xf>
    <xf numFmtId="164" fontId="47" fillId="60" borderId="80" xfId="0" applyNumberFormat="1" applyFont="1" applyFill="1" applyBorder="1" applyAlignment="1">
      <alignment horizontal="center" vertical="center" wrapText="1"/>
    </xf>
    <xf numFmtId="164" fontId="47" fillId="60" borderId="59" xfId="0" applyNumberFormat="1" applyFont="1" applyFill="1" applyBorder="1" applyAlignment="1">
      <alignment horizontal="center" vertical="center" wrapText="1"/>
    </xf>
    <xf numFmtId="164" fontId="47" fillId="60" borderId="65" xfId="0" applyNumberFormat="1" applyFont="1" applyFill="1" applyBorder="1" applyAlignment="1">
      <alignment horizontal="center" vertical="center" wrapText="1"/>
    </xf>
    <xf numFmtId="9" fontId="0" fillId="0" borderId="20" xfId="2" applyFont="1" applyFill="1" applyBorder="1" applyAlignment="1">
      <alignment horizontal="center" vertical="center"/>
    </xf>
    <xf numFmtId="9" fontId="0" fillId="57" borderId="29" xfId="2" applyFont="1" applyFill="1" applyBorder="1" applyAlignment="1">
      <alignment horizontal="center" vertical="center"/>
    </xf>
    <xf numFmtId="9" fontId="0" fillId="0" borderId="21" xfId="2" applyFont="1" applyFill="1" applyBorder="1" applyAlignment="1">
      <alignment horizontal="center" vertical="center"/>
    </xf>
    <xf numFmtId="0" fontId="13" fillId="33" borderId="86" xfId="0" applyFont="1" applyFill="1" applyBorder="1" applyAlignment="1">
      <alignment horizontal="center" vertical="center" wrapText="1"/>
    </xf>
    <xf numFmtId="3" fontId="0" fillId="34" borderId="87" xfId="0" applyNumberFormat="1" applyFont="1" applyFill="1" applyBorder="1" applyAlignment="1">
      <alignment horizontal="center" vertical="center"/>
    </xf>
    <xf numFmtId="3" fontId="0" fillId="0" borderId="56" xfId="0" applyNumberFormat="1" applyFont="1" applyFill="1" applyBorder="1" applyAlignment="1">
      <alignment horizontal="center" vertical="center"/>
    </xf>
    <xf numFmtId="3" fontId="0" fillId="34" borderId="56" xfId="0" applyNumberFormat="1" applyFont="1" applyFill="1" applyBorder="1" applyAlignment="1">
      <alignment horizontal="center" vertical="center"/>
    </xf>
    <xf numFmtId="3" fontId="46" fillId="0" borderId="56" xfId="0" applyNumberFormat="1" applyFont="1" applyFill="1" applyBorder="1" applyAlignment="1">
      <alignment horizontal="center" vertical="center"/>
    </xf>
    <xf numFmtId="3" fontId="0" fillId="0" borderId="88" xfId="0" applyNumberFormat="1" applyFont="1" applyFill="1" applyBorder="1" applyAlignment="1">
      <alignment horizontal="center" vertical="center"/>
    </xf>
    <xf numFmtId="3" fontId="13" fillId="33" borderId="89" xfId="1" applyNumberFormat="1" applyFont="1" applyFill="1" applyBorder="1" applyAlignment="1">
      <alignment horizontal="center" vertical="center" wrapText="1"/>
    </xf>
    <xf numFmtId="9" fontId="0" fillId="34" borderId="24" xfId="2" applyFont="1" applyFill="1" applyBorder="1" applyAlignment="1">
      <alignment horizontal="center" vertical="center"/>
    </xf>
    <xf numFmtId="3" fontId="0" fillId="61" borderId="24" xfId="0" applyNumberFormat="1" applyFont="1" applyFill="1" applyBorder="1" applyAlignment="1">
      <alignment horizontal="center" vertical="center"/>
    </xf>
    <xf numFmtId="0" fontId="0" fillId="0" borderId="38" xfId="0" applyFont="1" applyFill="1" applyBorder="1" applyAlignment="1">
      <alignment horizontal="left" vertical="center"/>
    </xf>
    <xf numFmtId="0" fontId="0" fillId="0" borderId="27" xfId="0" applyFont="1" applyFill="1" applyBorder="1" applyAlignment="1">
      <alignment horizontal="left" vertical="center"/>
    </xf>
    <xf numFmtId="3" fontId="0" fillId="0" borderId="27" xfId="0" applyNumberFormat="1" applyFont="1" applyFill="1" applyBorder="1" applyAlignment="1">
      <alignment horizontal="center" vertical="center"/>
    </xf>
    <xf numFmtId="9" fontId="0" fillId="0" borderId="27" xfId="2" applyFont="1" applyFill="1" applyBorder="1" applyAlignment="1">
      <alignment horizontal="center" vertical="center"/>
    </xf>
    <xf numFmtId="9" fontId="46" fillId="0" borderId="0" xfId="2" applyFont="1" applyFill="1" applyBorder="1" applyAlignment="1">
      <alignment horizontal="center" vertical="center"/>
    </xf>
    <xf numFmtId="9" fontId="0" fillId="0" borderId="0" xfId="2" applyFont="1" applyFill="1" applyBorder="1" applyAlignment="1">
      <alignment horizontal="center" vertical="center"/>
    </xf>
    <xf numFmtId="0" fontId="13" fillId="33" borderId="91" xfId="0" applyFont="1" applyFill="1" applyBorder="1" applyAlignment="1">
      <alignment horizontal="center" vertical="center" wrapText="1"/>
    </xf>
    <xf numFmtId="9" fontId="0" fillId="34" borderId="92" xfId="2" applyFont="1" applyFill="1" applyBorder="1" applyAlignment="1">
      <alignment horizontal="center" vertical="center"/>
    </xf>
    <xf numFmtId="9" fontId="46" fillId="0" borderId="92" xfId="2" applyFont="1" applyFill="1" applyBorder="1" applyAlignment="1">
      <alignment horizontal="center" vertical="center"/>
    </xf>
    <xf numFmtId="9" fontId="0" fillId="0" borderId="92" xfId="2" applyFont="1" applyFill="1" applyBorder="1" applyAlignment="1">
      <alignment horizontal="center" vertical="center"/>
    </xf>
    <xf numFmtId="9" fontId="0" fillId="34" borderId="32" xfId="2" applyFont="1" applyFill="1" applyBorder="1" applyAlignment="1">
      <alignment horizontal="center" vertical="center"/>
    </xf>
    <xf numFmtId="9" fontId="46" fillId="0" borderId="32" xfId="2" applyFont="1" applyFill="1" applyBorder="1" applyAlignment="1">
      <alignment horizontal="center" vertical="center"/>
    </xf>
    <xf numFmtId="9" fontId="0" fillId="0" borderId="32" xfId="2" applyFont="1" applyFill="1" applyBorder="1" applyAlignment="1">
      <alignment horizontal="center" vertical="center"/>
    </xf>
    <xf numFmtId="9" fontId="0" fillId="34" borderId="30" xfId="2" applyFont="1" applyFill="1" applyBorder="1" applyAlignment="1">
      <alignment horizontal="center" vertical="center"/>
    </xf>
    <xf numFmtId="9" fontId="0" fillId="61" borderId="92" xfId="2" applyFont="1" applyFill="1" applyBorder="1" applyAlignment="1">
      <alignment horizontal="center" vertical="center"/>
    </xf>
    <xf numFmtId="9" fontId="13" fillId="33" borderId="95" xfId="2" applyFont="1" applyFill="1" applyBorder="1" applyAlignment="1">
      <alignment horizontal="center" vertical="center" wrapText="1"/>
    </xf>
    <xf numFmtId="9" fontId="0" fillId="34" borderId="55" xfId="2" applyFont="1" applyFill="1" applyBorder="1" applyAlignment="1">
      <alignment horizontal="center" vertical="center"/>
    </xf>
    <xf numFmtId="9" fontId="46" fillId="0" borderId="55" xfId="2" applyFont="1" applyFill="1" applyBorder="1" applyAlignment="1">
      <alignment horizontal="center" vertical="center"/>
    </xf>
    <xf numFmtId="9" fontId="0" fillId="0" borderId="55" xfId="2" applyFont="1" applyFill="1" applyBorder="1" applyAlignment="1">
      <alignment horizontal="center" vertical="center"/>
    </xf>
    <xf numFmtId="9" fontId="0" fillId="61" borderId="55" xfId="2" applyFont="1" applyFill="1" applyBorder="1" applyAlignment="1">
      <alignment horizontal="center" vertical="center"/>
    </xf>
    <xf numFmtId="0" fontId="0" fillId="34" borderId="55" xfId="0" applyFont="1" applyFill="1" applyBorder="1" applyAlignment="1">
      <alignment horizontal="left" vertical="center"/>
    </xf>
    <xf numFmtId="0" fontId="0" fillId="34" borderId="55" xfId="0" applyFont="1" applyFill="1" applyBorder="1" applyAlignment="1">
      <alignment horizontal="center" vertical="center"/>
    </xf>
    <xf numFmtId="0" fontId="0" fillId="0" borderId="57" xfId="0" applyFont="1" applyFill="1" applyBorder="1" applyAlignment="1">
      <alignment horizontal="left" vertical="center"/>
    </xf>
    <xf numFmtId="0" fontId="0" fillId="0" borderId="55" xfId="0" applyFont="1" applyFill="1" applyBorder="1" applyAlignment="1">
      <alignment horizontal="left" vertical="center"/>
    </xf>
    <xf numFmtId="0" fontId="0" fillId="0" borderId="55" xfId="0" applyFont="1" applyFill="1" applyBorder="1" applyAlignment="1">
      <alignment horizontal="center" vertical="center"/>
    </xf>
    <xf numFmtId="0" fontId="0" fillId="34" borderId="51" xfId="0" applyFont="1" applyFill="1" applyBorder="1" applyAlignment="1">
      <alignment horizontal="left" vertical="center"/>
    </xf>
    <xf numFmtId="0" fontId="0" fillId="34" borderId="51" xfId="0" applyFont="1" applyFill="1" applyBorder="1" applyAlignment="1">
      <alignment horizontal="center" vertical="center"/>
    </xf>
    <xf numFmtId="9" fontId="0" fillId="34" borderId="51" xfId="2" applyFont="1" applyFill="1" applyBorder="1" applyAlignment="1">
      <alignment horizontal="center" vertical="center"/>
    </xf>
    <xf numFmtId="0" fontId="0" fillId="0" borderId="54" xfId="0" applyFont="1" applyFill="1" applyBorder="1" applyAlignment="1">
      <alignment horizontal="left" vertical="center"/>
    </xf>
    <xf numFmtId="2" fontId="0" fillId="0" borderId="51" xfId="0" applyNumberFormat="1" applyFont="1" applyFill="1" applyBorder="1" applyAlignment="1">
      <alignment horizontal="center" vertical="center"/>
    </xf>
    <xf numFmtId="0" fontId="0" fillId="61" borderId="55" xfId="0" applyFont="1" applyFill="1" applyBorder="1" applyAlignment="1">
      <alignment horizontal="left" vertical="center"/>
    </xf>
    <xf numFmtId="0" fontId="0" fillId="61" borderId="54" xfId="0" applyFont="1" applyFill="1" applyBorder="1" applyAlignment="1">
      <alignment horizontal="left" vertical="center"/>
    </xf>
    <xf numFmtId="0" fontId="0" fillId="0" borderId="54" xfId="0" applyFont="1" applyFill="1" applyBorder="1" applyAlignment="1">
      <alignment horizontal="center" vertical="center"/>
    </xf>
    <xf numFmtId="2" fontId="0" fillId="0" borderId="55" xfId="0" applyNumberFormat="1" applyFont="1" applyFill="1" applyBorder="1" applyAlignment="1">
      <alignment horizontal="center" vertical="center"/>
    </xf>
    <xf numFmtId="0" fontId="0" fillId="61" borderId="54" xfId="0" applyFont="1" applyFill="1" applyBorder="1" applyAlignment="1">
      <alignment horizontal="center" vertical="center"/>
    </xf>
    <xf numFmtId="2" fontId="0" fillId="61" borderId="54" xfId="0" applyNumberFormat="1" applyFont="1" applyFill="1" applyBorder="1" applyAlignment="1">
      <alignment horizontal="center" vertical="center"/>
    </xf>
    <xf numFmtId="0" fontId="0" fillId="61" borderId="55" xfId="0" applyFont="1" applyFill="1" applyBorder="1" applyAlignment="1">
      <alignment horizontal="center" vertical="center"/>
    </xf>
    <xf numFmtId="2" fontId="0" fillId="61" borderId="55" xfId="0" applyNumberFormat="1" applyFont="1" applyFill="1" applyBorder="1" applyAlignment="1">
      <alignment horizontal="center" vertical="center"/>
    </xf>
    <xf numFmtId="0" fontId="13" fillId="33" borderId="96" xfId="0" applyFont="1" applyFill="1" applyBorder="1" applyAlignment="1">
      <alignment horizontal="left" vertical="center" wrapText="1"/>
    </xf>
    <xf numFmtId="0" fontId="13" fillId="33" borderId="54" xfId="0" applyFont="1" applyFill="1" applyBorder="1" applyAlignment="1">
      <alignment horizontal="left" vertical="center" wrapText="1"/>
    </xf>
    <xf numFmtId="0" fontId="13" fillId="33" borderId="54" xfId="0" applyFont="1" applyFill="1" applyBorder="1" applyAlignment="1">
      <alignment horizontal="center" vertical="center" wrapText="1"/>
    </xf>
    <xf numFmtId="9" fontId="13" fillId="33" borderId="54" xfId="2" applyFont="1" applyFill="1" applyBorder="1" applyAlignment="1">
      <alignment horizontal="center" vertical="center" wrapText="1"/>
    </xf>
    <xf numFmtId="1" fontId="54" fillId="0" borderId="0" xfId="0" applyNumberFormat="1" applyFont="1" applyFill="1" applyAlignment="1">
      <alignment horizontal="center" vertical="center" wrapText="1"/>
    </xf>
    <xf numFmtId="1" fontId="53" fillId="0" borderId="0" xfId="0" applyNumberFormat="1" applyFont="1" applyBorder="1" applyAlignment="1">
      <alignment horizontal="center" vertical="center" wrapText="1"/>
    </xf>
    <xf numFmtId="1" fontId="13" fillId="33" borderId="39" xfId="0" applyNumberFormat="1" applyFont="1" applyFill="1" applyBorder="1" applyAlignment="1">
      <alignment horizontal="center" vertical="center" wrapText="1"/>
    </xf>
    <xf numFmtId="1" fontId="0" fillId="34" borderId="47" xfId="0" applyNumberFormat="1" applyFont="1" applyFill="1" applyBorder="1" applyAlignment="1">
      <alignment horizontal="center" vertical="center"/>
    </xf>
    <xf numFmtId="1" fontId="46" fillId="0" borderId="43" xfId="2" applyNumberFormat="1" applyFont="1" applyFill="1" applyBorder="1" applyAlignment="1">
      <alignment horizontal="center" vertical="center"/>
    </xf>
    <xf numFmtId="1" fontId="0" fillId="34" borderId="43" xfId="2" applyNumberFormat="1" applyFont="1" applyFill="1" applyBorder="1" applyAlignment="1">
      <alignment horizontal="center" vertical="center"/>
    </xf>
    <xf numFmtId="1" fontId="0" fillId="0" borderId="43" xfId="2" applyNumberFormat="1" applyFont="1" applyFill="1" applyBorder="1" applyAlignment="1">
      <alignment horizontal="center" vertical="center"/>
    </xf>
    <xf numFmtId="1" fontId="0" fillId="61" borderId="43" xfId="2" applyNumberFormat="1" applyFont="1" applyFill="1" applyBorder="1" applyAlignment="1">
      <alignment horizontal="center" vertical="center"/>
    </xf>
    <xf numFmtId="1" fontId="0" fillId="0" borderId="0" xfId="0" applyNumberFormat="1"/>
    <xf numFmtId="1" fontId="0" fillId="34" borderId="45" xfId="2" applyNumberFormat="1" applyFont="1" applyFill="1" applyBorder="1" applyAlignment="1">
      <alignment horizontal="center" vertical="center"/>
    </xf>
    <xf numFmtId="1" fontId="0" fillId="0" borderId="45" xfId="2" applyNumberFormat="1" applyFont="1" applyFill="1" applyBorder="1" applyAlignment="1">
      <alignment horizontal="center" vertical="center"/>
    </xf>
    <xf numFmtId="1" fontId="46" fillId="0" borderId="45" xfId="2" applyNumberFormat="1" applyFont="1" applyFill="1" applyBorder="1" applyAlignment="1">
      <alignment horizontal="center" vertical="center"/>
    </xf>
    <xf numFmtId="3" fontId="46" fillId="0" borderId="28" xfId="0" applyNumberFormat="1" applyFont="1" applyFill="1" applyBorder="1" applyAlignment="1">
      <alignment horizontal="center" vertical="center"/>
    </xf>
    <xf numFmtId="9" fontId="0" fillId="0" borderId="30" xfId="2" applyFont="1" applyFill="1" applyBorder="1" applyAlignment="1">
      <alignment horizontal="center" vertical="center"/>
    </xf>
    <xf numFmtId="3" fontId="46" fillId="0" borderId="27" xfId="0" applyNumberFormat="1" applyFont="1" applyFill="1" applyBorder="1" applyAlignment="1">
      <alignment horizontal="center" vertical="center"/>
    </xf>
    <xf numFmtId="3" fontId="0" fillId="34" borderId="27" xfId="0" applyNumberFormat="1" applyFont="1" applyFill="1" applyBorder="1" applyAlignment="1">
      <alignment horizontal="center" vertical="center"/>
    </xf>
    <xf numFmtId="3" fontId="13" fillId="33" borderId="40" xfId="2" applyNumberFormat="1" applyFont="1" applyFill="1" applyBorder="1" applyAlignment="1">
      <alignment horizontal="center" vertical="center" wrapText="1"/>
    </xf>
    <xf numFmtId="1" fontId="0" fillId="34" borderId="34" xfId="2" applyNumberFormat="1" applyFont="1" applyFill="1" applyBorder="1" applyAlignment="1">
      <alignment horizontal="center" vertical="center"/>
    </xf>
    <xf numFmtId="3" fontId="0" fillId="61" borderId="54" xfId="0" applyNumberFormat="1" applyFont="1" applyFill="1" applyBorder="1" applyAlignment="1">
      <alignment horizontal="center" vertical="center"/>
    </xf>
    <xf numFmtId="9" fontId="0" fillId="34" borderId="54" xfId="2" applyFont="1" applyFill="1" applyBorder="1" applyAlignment="1">
      <alignment horizontal="center" vertical="center"/>
    </xf>
    <xf numFmtId="1" fontId="0" fillId="34" borderId="40" xfId="2" applyNumberFormat="1" applyFont="1" applyFill="1" applyBorder="1" applyAlignment="1">
      <alignment horizontal="center" vertical="center"/>
    </xf>
    <xf numFmtId="0" fontId="0" fillId="0" borderId="0" xfId="0" applyAlignment="1">
      <alignment horizontal="left"/>
    </xf>
    <xf numFmtId="0" fontId="0" fillId="0" borderId="0" xfId="0" applyNumberFormat="1"/>
    <xf numFmtId="0" fontId="50" fillId="0" borderId="0" xfId="0" applyFont="1" applyAlignment="1">
      <alignment wrapText="1"/>
    </xf>
    <xf numFmtId="0" fontId="0" fillId="34" borderId="99" xfId="0" applyFont="1" applyFill="1" applyBorder="1" applyAlignment="1">
      <alignment horizontal="center"/>
    </xf>
    <xf numFmtId="0" fontId="0" fillId="0" borderId="99" xfId="0" applyFont="1" applyBorder="1" applyAlignment="1">
      <alignment horizontal="center"/>
    </xf>
    <xf numFmtId="0" fontId="13" fillId="33" borderId="100" xfId="0" applyFont="1" applyFill="1" applyBorder="1" applyAlignment="1">
      <alignment horizontal="center" vertical="center" wrapText="1"/>
    </xf>
    <xf numFmtId="0" fontId="0" fillId="34" borderId="101" xfId="0" applyFont="1" applyFill="1" applyBorder="1" applyAlignment="1">
      <alignment horizontal="left"/>
    </xf>
    <xf numFmtId="0" fontId="0" fillId="34" borderId="99" xfId="0" applyFont="1" applyFill="1" applyBorder="1" applyAlignment="1">
      <alignment horizontal="left"/>
    </xf>
    <xf numFmtId="2" fontId="0" fillId="34" borderId="99" xfId="0" applyNumberFormat="1" applyFont="1" applyFill="1" applyBorder="1" applyAlignment="1">
      <alignment horizontal="center"/>
    </xf>
    <xf numFmtId="3" fontId="0" fillId="34" borderId="99" xfId="0" applyNumberFormat="1" applyFont="1" applyFill="1" applyBorder="1" applyAlignment="1">
      <alignment horizontal="center"/>
    </xf>
    <xf numFmtId="3" fontId="0" fillId="34" borderId="102" xfId="0" applyNumberFormat="1" applyFont="1" applyFill="1" applyBorder="1" applyAlignment="1">
      <alignment horizontal="center"/>
    </xf>
    <xf numFmtId="0" fontId="0" fillId="0" borderId="101" xfId="0" applyFont="1" applyBorder="1" applyAlignment="1">
      <alignment horizontal="left"/>
    </xf>
    <xf numFmtId="0" fontId="0" fillId="0" borderId="99" xfId="0" applyFont="1" applyBorder="1" applyAlignment="1">
      <alignment horizontal="left"/>
    </xf>
    <xf numFmtId="2" fontId="0" fillId="0" borderId="99" xfId="0" applyNumberFormat="1" applyFont="1" applyBorder="1" applyAlignment="1">
      <alignment horizontal="center"/>
    </xf>
    <xf numFmtId="3" fontId="0" fillId="0" borderId="99" xfId="0" applyNumberFormat="1" applyFont="1" applyBorder="1" applyAlignment="1">
      <alignment horizontal="center"/>
    </xf>
    <xf numFmtId="3" fontId="0" fillId="0" borderId="102" xfId="0" applyNumberFormat="1" applyFont="1" applyBorder="1" applyAlignment="1">
      <alignment horizontal="center"/>
    </xf>
    <xf numFmtId="0" fontId="0" fillId="57" borderId="99" xfId="0" applyFont="1" applyFill="1" applyBorder="1" applyAlignment="1">
      <alignment horizontal="left"/>
    </xf>
    <xf numFmtId="3" fontId="0" fillId="0" borderId="102" xfId="0" applyNumberFormat="1" applyFont="1" applyFill="1" applyBorder="1" applyAlignment="1">
      <alignment horizontal="center"/>
    </xf>
    <xf numFmtId="49" fontId="0" fillId="34" borderId="99" xfId="0" applyNumberFormat="1" applyFont="1" applyFill="1" applyBorder="1" applyAlignment="1">
      <alignment horizontal="left"/>
    </xf>
    <xf numFmtId="0" fontId="13" fillId="33" borderId="103" xfId="0" applyFont="1" applyFill="1" applyBorder="1" applyAlignment="1">
      <alignment horizontal="left" vertical="center" wrapText="1"/>
    </xf>
    <xf numFmtId="0" fontId="13" fillId="33" borderId="104" xfId="0" applyFont="1" applyFill="1" applyBorder="1" applyAlignment="1">
      <alignment horizontal="center" vertical="center" wrapText="1"/>
    </xf>
    <xf numFmtId="3" fontId="13" fillId="33" borderId="104" xfId="1" applyNumberFormat="1" applyFont="1" applyFill="1" applyBorder="1" applyAlignment="1">
      <alignment horizontal="center" vertical="center" wrapText="1"/>
    </xf>
    <xf numFmtId="3" fontId="13" fillId="33" borderId="105" xfId="1" applyNumberFormat="1" applyFont="1" applyFill="1" applyBorder="1" applyAlignment="1">
      <alignment horizontal="center" vertical="center" wrapText="1"/>
    </xf>
    <xf numFmtId="0" fontId="0" fillId="0" borderId="19" xfId="0" applyFont="1" applyFill="1" applyBorder="1" applyAlignment="1">
      <alignment horizontal="left"/>
    </xf>
    <xf numFmtId="0" fontId="0" fillId="61" borderId="19" xfId="0" applyFont="1" applyFill="1" applyBorder="1" applyAlignment="1">
      <alignment horizontal="left"/>
    </xf>
    <xf numFmtId="0" fontId="0" fillId="61" borderId="55" xfId="0" applyFont="1" applyFill="1" applyBorder="1" applyAlignment="1">
      <alignment horizontal="left"/>
    </xf>
    <xf numFmtId="0" fontId="48" fillId="0" borderId="0" xfId="0" applyFont="1" applyBorder="1" applyAlignment="1">
      <alignment horizontal="center" vertical="center"/>
    </xf>
    <xf numFmtId="0" fontId="47" fillId="0" borderId="0" xfId="0" applyFont="1" applyAlignment="1">
      <alignment horizontal="left" vertical="center"/>
    </xf>
    <xf numFmtId="0" fontId="50" fillId="0" borderId="0" xfId="0" applyFont="1" applyBorder="1" applyAlignment="1">
      <alignment horizontal="left" wrapText="1"/>
    </xf>
    <xf numFmtId="0" fontId="50" fillId="0" borderId="0" xfId="0" applyFont="1" applyAlignment="1">
      <alignment horizontal="left" wrapText="1"/>
    </xf>
    <xf numFmtId="0" fontId="54" fillId="0" borderId="0" xfId="0" applyFont="1" applyFill="1" applyBorder="1" applyAlignment="1">
      <alignment horizontal="center" vertical="center"/>
    </xf>
    <xf numFmtId="0" fontId="50" fillId="0" borderId="0" xfId="0" applyFont="1" applyAlignment="1">
      <alignment horizontal="left"/>
    </xf>
    <xf numFmtId="0" fontId="50" fillId="0" borderId="98" xfId="0" applyFont="1" applyBorder="1" applyAlignment="1">
      <alignment horizontal="left"/>
    </xf>
    <xf numFmtId="0" fontId="47" fillId="60" borderId="31" xfId="0" applyFont="1" applyFill="1" applyBorder="1" applyAlignment="1">
      <alignment horizontal="left" vertical="center" wrapText="1"/>
    </xf>
    <xf numFmtId="0" fontId="47" fillId="60" borderId="0" xfId="0" applyFont="1" applyFill="1" applyBorder="1" applyAlignment="1">
      <alignment horizontal="left" vertical="center" wrapText="1"/>
    </xf>
    <xf numFmtId="0" fontId="57" fillId="59" borderId="41" xfId="0" applyFont="1" applyFill="1" applyBorder="1" applyAlignment="1">
      <alignment horizontal="center" vertical="center" wrapText="1"/>
    </xf>
    <xf numFmtId="0" fontId="57" fillId="59" borderId="23" xfId="0" applyFont="1" applyFill="1" applyBorder="1" applyAlignment="1">
      <alignment horizontal="center" vertical="center" wrapText="1"/>
    </xf>
    <xf numFmtId="0" fontId="57" fillId="59" borderId="39" xfId="0" applyFont="1" applyFill="1" applyBorder="1" applyAlignment="1">
      <alignment horizontal="center" vertical="center" wrapText="1"/>
    </xf>
    <xf numFmtId="0" fontId="57" fillId="59" borderId="71" xfId="0" applyFont="1" applyFill="1" applyBorder="1" applyAlignment="1">
      <alignment horizontal="center" vertical="center" wrapText="1"/>
    </xf>
    <xf numFmtId="0" fontId="57" fillId="59" borderId="72" xfId="0" applyFont="1" applyFill="1" applyBorder="1" applyAlignment="1">
      <alignment horizontal="center" vertical="center" wrapText="1"/>
    </xf>
    <xf numFmtId="0" fontId="0" fillId="0" borderId="33" xfId="0" applyFont="1" applyFill="1" applyBorder="1" applyAlignment="1">
      <alignment horizontal="left" vertical="center"/>
    </xf>
    <xf numFmtId="0" fontId="0" fillId="0" borderId="35" xfId="0" applyFont="1" applyFill="1" applyBorder="1" applyAlignment="1">
      <alignment horizontal="left" vertical="center"/>
    </xf>
    <xf numFmtId="0" fontId="0" fillId="0" borderId="24" xfId="0" applyFont="1" applyFill="1" applyBorder="1" applyAlignment="1">
      <alignment horizontal="center" vertical="center"/>
    </xf>
    <xf numFmtId="0" fontId="0" fillId="0" borderId="26" xfId="0" applyFont="1" applyFill="1" applyBorder="1" applyAlignment="1">
      <alignment horizontal="center" vertical="center"/>
    </xf>
    <xf numFmtId="0" fontId="0" fillId="0" borderId="24" xfId="0" applyFont="1" applyFill="1" applyBorder="1" applyAlignment="1">
      <alignment horizontal="left" vertical="center"/>
    </xf>
    <xf numFmtId="0" fontId="0" fillId="0" borderId="26" xfId="0" applyFont="1" applyFill="1" applyBorder="1" applyAlignment="1">
      <alignment horizontal="left" vertical="center"/>
    </xf>
    <xf numFmtId="3" fontId="0" fillId="0" borderId="24" xfId="0" applyNumberFormat="1" applyFont="1" applyFill="1" applyBorder="1" applyAlignment="1">
      <alignment horizontal="center" vertical="center"/>
    </xf>
    <xf numFmtId="3" fontId="0" fillId="0" borderId="26" xfId="0" applyNumberFormat="1" applyFont="1" applyFill="1" applyBorder="1" applyAlignment="1">
      <alignment horizontal="center" vertical="center"/>
    </xf>
    <xf numFmtId="0" fontId="0" fillId="61" borderId="24" xfId="0" applyFont="1" applyFill="1" applyBorder="1" applyAlignment="1">
      <alignment horizontal="center" vertical="center"/>
    </xf>
    <xf numFmtId="0" fontId="0" fillId="61" borderId="27" xfId="0" applyFont="1" applyFill="1" applyBorder="1" applyAlignment="1">
      <alignment horizontal="center" vertical="center"/>
    </xf>
    <xf numFmtId="0" fontId="0" fillId="61" borderId="26" xfId="0" applyFont="1" applyFill="1" applyBorder="1" applyAlignment="1">
      <alignment horizontal="center" vertical="center"/>
    </xf>
    <xf numFmtId="3" fontId="0" fillId="61" borderId="24" xfId="0" applyNumberFormat="1" applyFont="1" applyFill="1" applyBorder="1" applyAlignment="1">
      <alignment horizontal="center" vertical="center"/>
    </xf>
    <xf numFmtId="3" fontId="0" fillId="61" borderId="27" xfId="0" applyNumberFormat="1" applyFont="1" applyFill="1" applyBorder="1" applyAlignment="1">
      <alignment horizontal="center" vertical="center"/>
    </xf>
    <xf numFmtId="3" fontId="0" fillId="61" borderId="26" xfId="0" applyNumberFormat="1" applyFont="1" applyFill="1" applyBorder="1" applyAlignment="1">
      <alignment horizontal="center" vertical="center"/>
    </xf>
    <xf numFmtId="0" fontId="0" fillId="34" borderId="52" xfId="0" applyFont="1" applyFill="1" applyBorder="1" applyAlignment="1">
      <alignment horizontal="left" vertical="center"/>
    </xf>
    <xf numFmtId="0" fontId="0" fillId="34" borderId="53" xfId="0" applyFont="1" applyFill="1" applyBorder="1" applyAlignment="1">
      <alignment horizontal="left" vertical="center"/>
    </xf>
    <xf numFmtId="0" fontId="0" fillId="34" borderId="24" xfId="0" applyFont="1" applyFill="1" applyBorder="1" applyAlignment="1">
      <alignment horizontal="left" vertical="center"/>
    </xf>
    <xf numFmtId="0" fontId="0" fillId="34" borderId="26" xfId="0" applyFont="1" applyFill="1" applyBorder="1" applyAlignment="1">
      <alignment horizontal="left" vertical="center"/>
    </xf>
    <xf numFmtId="0" fontId="0" fillId="34" borderId="24" xfId="0" applyFont="1" applyFill="1" applyBorder="1" applyAlignment="1">
      <alignment horizontal="center" vertical="center"/>
    </xf>
    <xf numFmtId="0" fontId="0" fillId="34" borderId="26" xfId="0" applyFont="1" applyFill="1" applyBorder="1" applyAlignment="1">
      <alignment horizontal="center" vertical="center"/>
    </xf>
    <xf numFmtId="3" fontId="0" fillId="0" borderId="27" xfId="0" applyNumberFormat="1" applyFont="1" applyFill="1" applyBorder="1" applyAlignment="1">
      <alignment horizontal="center" vertical="center"/>
    </xf>
    <xf numFmtId="3" fontId="0" fillId="34" borderId="24" xfId="0" applyNumberFormat="1" applyFont="1" applyFill="1" applyBorder="1" applyAlignment="1">
      <alignment horizontal="center" vertical="center"/>
    </xf>
    <xf numFmtId="3" fontId="0" fillId="34" borderId="26" xfId="0" applyNumberFormat="1" applyFont="1" applyFill="1" applyBorder="1" applyAlignment="1">
      <alignment horizontal="center" vertical="center"/>
    </xf>
    <xf numFmtId="0" fontId="0" fillId="61" borderId="33" xfId="0" applyFont="1" applyFill="1" applyBorder="1" applyAlignment="1">
      <alignment horizontal="left" vertical="center"/>
    </xf>
    <xf numFmtId="0" fontId="0" fillId="61" borderId="35" xfId="0" applyFont="1" applyFill="1" applyBorder="1" applyAlignment="1">
      <alignment horizontal="left" vertical="center"/>
    </xf>
    <xf numFmtId="0" fontId="54" fillId="0" borderId="0" xfId="0" applyFont="1" applyFill="1" applyAlignment="1">
      <alignment horizontal="center" vertical="center" wrapText="1"/>
    </xf>
    <xf numFmtId="0" fontId="53" fillId="0" borderId="0" xfId="0" applyFont="1" applyBorder="1" applyAlignment="1">
      <alignment horizontal="center" vertical="center" wrapText="1"/>
    </xf>
    <xf numFmtId="9" fontId="0" fillId="34" borderId="24" xfId="2" applyFont="1" applyFill="1" applyBorder="1" applyAlignment="1">
      <alignment horizontal="center" vertical="center"/>
    </xf>
    <xf numFmtId="9" fontId="0" fillId="34" borderId="26" xfId="2" applyFont="1" applyFill="1" applyBorder="1" applyAlignment="1">
      <alignment horizontal="center" vertical="center"/>
    </xf>
    <xf numFmtId="2" fontId="0" fillId="61" borderId="24" xfId="0" applyNumberFormat="1" applyFont="1" applyFill="1" applyBorder="1" applyAlignment="1">
      <alignment horizontal="center" vertical="center"/>
    </xf>
    <xf numFmtId="2" fontId="0" fillId="61" borderId="26" xfId="0" applyNumberFormat="1" applyFont="1" applyFill="1" applyBorder="1" applyAlignment="1">
      <alignment horizontal="center" vertical="center"/>
    </xf>
    <xf numFmtId="0" fontId="0" fillId="0" borderId="38" xfId="0" applyFont="1" applyFill="1" applyBorder="1" applyAlignment="1">
      <alignment horizontal="left" vertical="center"/>
    </xf>
    <xf numFmtId="0" fontId="0" fillId="0" borderId="27" xfId="0" applyFont="1" applyFill="1" applyBorder="1" applyAlignment="1">
      <alignment horizontal="left" vertical="center"/>
    </xf>
    <xf numFmtId="2" fontId="0" fillId="0" borderId="24" xfId="0" applyNumberFormat="1" applyFont="1" applyFill="1" applyBorder="1" applyAlignment="1">
      <alignment horizontal="center" vertical="center" wrapText="1"/>
    </xf>
    <xf numFmtId="2" fontId="0" fillId="0" borderId="27" xfId="0" applyNumberFormat="1" applyFont="1" applyFill="1" applyBorder="1" applyAlignment="1">
      <alignment horizontal="center" vertical="center" wrapText="1"/>
    </xf>
    <xf numFmtId="2" fontId="0" fillId="0" borderId="26" xfId="0" applyNumberFormat="1" applyFont="1" applyFill="1" applyBorder="1" applyAlignment="1">
      <alignment horizontal="center" vertical="center" wrapText="1"/>
    </xf>
    <xf numFmtId="0" fontId="0" fillId="61" borderId="38" xfId="0" applyFont="1" applyFill="1" applyBorder="1" applyAlignment="1">
      <alignment horizontal="left" vertical="center"/>
    </xf>
    <xf numFmtId="2" fontId="0" fillId="61" borderId="27" xfId="0" applyNumberFormat="1" applyFont="1" applyFill="1" applyBorder="1" applyAlignment="1">
      <alignment horizontal="center" vertical="center"/>
    </xf>
    <xf numFmtId="9" fontId="0" fillId="0" borderId="24" xfId="2" applyFont="1" applyFill="1" applyBorder="1" applyAlignment="1">
      <alignment horizontal="center" vertical="center"/>
    </xf>
    <xf numFmtId="9" fontId="0" fillId="0" borderId="26" xfId="2" applyFont="1" applyFill="1" applyBorder="1" applyAlignment="1">
      <alignment horizontal="center" vertical="center"/>
    </xf>
    <xf numFmtId="0" fontId="47" fillId="0" borderId="0" xfId="0" applyFont="1" applyFill="1" applyAlignment="1">
      <alignment horizontal="left" vertical="center" wrapText="1"/>
    </xf>
    <xf numFmtId="9" fontId="0" fillId="0" borderId="64" xfId="2" applyFont="1" applyFill="1" applyBorder="1" applyAlignment="1">
      <alignment horizontal="center" vertical="center"/>
    </xf>
    <xf numFmtId="9" fontId="0" fillId="0" borderId="90" xfId="2" applyFont="1" applyFill="1" applyBorder="1" applyAlignment="1">
      <alignment horizontal="center" vertical="center"/>
    </xf>
    <xf numFmtId="9" fontId="0" fillId="61" borderId="64" xfId="2" applyFont="1" applyFill="1" applyBorder="1" applyAlignment="1">
      <alignment horizontal="center" vertical="center"/>
    </xf>
    <xf numFmtId="9" fontId="0" fillId="61" borderId="0" xfId="2" applyFont="1" applyFill="1" applyBorder="1" applyAlignment="1">
      <alignment horizontal="center" vertical="center"/>
    </xf>
    <xf numFmtId="9" fontId="0" fillId="61" borderId="90" xfId="2" applyFont="1" applyFill="1" applyBorder="1" applyAlignment="1">
      <alignment horizontal="center" vertical="center"/>
    </xf>
    <xf numFmtId="9" fontId="0" fillId="0" borderId="0" xfId="2" applyFont="1" applyFill="1" applyBorder="1" applyAlignment="1">
      <alignment horizontal="center" vertical="center"/>
    </xf>
    <xf numFmtId="9" fontId="0" fillId="34" borderId="93" xfId="2" applyFont="1" applyFill="1" applyBorder="1" applyAlignment="1">
      <alignment horizontal="center" vertical="center"/>
    </xf>
    <xf numFmtId="9" fontId="0" fillId="34" borderId="94" xfId="2" applyFont="1" applyFill="1" applyBorder="1" applyAlignment="1">
      <alignment horizontal="center" vertical="center"/>
    </xf>
    <xf numFmtId="9" fontId="0" fillId="61" borderId="24" xfId="2" applyFont="1" applyFill="1" applyBorder="1" applyAlignment="1">
      <alignment horizontal="center" vertical="center"/>
    </xf>
    <xf numFmtId="9" fontId="0" fillId="61" borderId="27" xfId="2" applyFont="1" applyFill="1" applyBorder="1" applyAlignment="1">
      <alignment horizontal="center" vertical="center"/>
    </xf>
    <xf numFmtId="9" fontId="0" fillId="61" borderId="26" xfId="2" applyFont="1" applyFill="1" applyBorder="1" applyAlignment="1">
      <alignment horizontal="center" vertical="center"/>
    </xf>
    <xf numFmtId="9" fontId="0" fillId="0" borderId="27" xfId="2" applyFont="1" applyFill="1" applyBorder="1" applyAlignment="1">
      <alignment horizontal="center" vertical="center"/>
    </xf>
    <xf numFmtId="0" fontId="0" fillId="61" borderId="24" xfId="0" applyFont="1" applyFill="1" applyBorder="1" applyAlignment="1">
      <alignment horizontal="left" vertical="center"/>
    </xf>
    <xf numFmtId="0" fontId="0" fillId="61" borderId="26" xfId="0" applyFont="1" applyFill="1" applyBorder="1" applyAlignment="1">
      <alignment horizontal="left" vertical="center"/>
    </xf>
    <xf numFmtId="1" fontId="0" fillId="61" borderId="34" xfId="2" applyNumberFormat="1" applyFont="1" applyFill="1" applyBorder="1" applyAlignment="1">
      <alignment horizontal="center" vertical="center"/>
    </xf>
    <xf numFmtId="1" fontId="0" fillId="61" borderId="97" xfId="2" applyNumberFormat="1" applyFont="1" applyFill="1" applyBorder="1" applyAlignment="1">
      <alignment horizontal="center" vertical="center"/>
    </xf>
    <xf numFmtId="1" fontId="0" fillId="61" borderId="36" xfId="2" applyNumberFormat="1" applyFont="1" applyFill="1" applyBorder="1" applyAlignment="1">
      <alignment horizontal="center" vertical="center"/>
    </xf>
    <xf numFmtId="1" fontId="0" fillId="0" borderId="34" xfId="2" applyNumberFormat="1" applyFont="1" applyFill="1" applyBorder="1" applyAlignment="1">
      <alignment horizontal="center" vertical="center"/>
    </xf>
    <xf numFmtId="1" fontId="0" fillId="0" borderId="36" xfId="2" applyNumberFormat="1" applyFont="1" applyFill="1" applyBorder="1" applyAlignment="1">
      <alignment horizontal="center" vertical="center"/>
    </xf>
    <xf numFmtId="1" fontId="0" fillId="34" borderId="34" xfId="2" applyNumberFormat="1" applyFont="1" applyFill="1" applyBorder="1" applyAlignment="1">
      <alignment horizontal="center" vertical="center"/>
    </xf>
    <xf numFmtId="1" fontId="0" fillId="34" borderId="36" xfId="2" applyNumberFormat="1" applyFont="1" applyFill="1" applyBorder="1" applyAlignment="1">
      <alignment horizontal="center" vertical="center"/>
    </xf>
    <xf numFmtId="1" fontId="0" fillId="0" borderId="97" xfId="2" applyNumberFormat="1" applyFont="1" applyFill="1" applyBorder="1" applyAlignment="1">
      <alignment horizontal="center" vertical="center"/>
    </xf>
    <xf numFmtId="0" fontId="50" fillId="0" borderId="64" xfId="0" applyFont="1" applyBorder="1" applyAlignment="1">
      <alignment horizontal="left" wrapText="1"/>
    </xf>
    <xf numFmtId="0" fontId="47" fillId="0" borderId="0" xfId="0" applyFont="1" applyAlignment="1">
      <alignment horizontal="left" vertical="center" wrapText="1"/>
    </xf>
    <xf numFmtId="0" fontId="49" fillId="0" borderId="0" xfId="0" applyFont="1" applyAlignment="1">
      <alignment horizontal="left" vertical="center" wrapText="1"/>
    </xf>
    <xf numFmtId="0" fontId="53" fillId="0" borderId="90" xfId="0" applyFont="1" applyBorder="1" applyAlignment="1">
      <alignment horizontal="center" vertical="center" wrapText="1"/>
    </xf>
    <xf numFmtId="0" fontId="48" fillId="0" borderId="0" xfId="0" applyFont="1" applyAlignment="1">
      <alignment horizontal="center" vertical="center" wrapText="1"/>
    </xf>
    <xf numFmtId="0" fontId="47" fillId="0" borderId="0" xfId="0" applyFont="1" applyBorder="1" applyAlignment="1">
      <alignment horizontal="center" vertical="top" wrapText="1"/>
    </xf>
    <xf numFmtId="0" fontId="53" fillId="0" borderId="0" xfId="0" applyFont="1" applyFill="1" applyAlignment="1">
      <alignment horizontal="left" vertical="center"/>
    </xf>
  </cellXfs>
  <cellStyles count="219">
    <cellStyle name="20% - Accent1 2" xfId="3"/>
    <cellStyle name="20% - Accent1 3" xfId="4"/>
    <cellStyle name="20% - Accent2 2" xfId="5"/>
    <cellStyle name="20% - Accent2 3" xfId="6"/>
    <cellStyle name="20% - Accent3 2" xfId="7"/>
    <cellStyle name="20% - Accent3 3" xfId="8"/>
    <cellStyle name="20% - Accent4 2" xfId="9"/>
    <cellStyle name="20% - Accent4 3" xfId="10"/>
    <cellStyle name="20% - Accent5 2" xfId="11"/>
    <cellStyle name="20% - Accent5 3" xfId="12"/>
    <cellStyle name="20% - Accent6 2" xfId="13"/>
    <cellStyle name="20% - Accent6 3" xfId="14"/>
    <cellStyle name="40% - Accent1 2" xfId="15"/>
    <cellStyle name="40% - Accent1 3" xfId="16"/>
    <cellStyle name="40% - Accent2 2" xfId="17"/>
    <cellStyle name="40% - Accent2 3" xfId="18"/>
    <cellStyle name="40% - Accent3 2" xfId="19"/>
    <cellStyle name="40% - Accent3 3" xfId="20"/>
    <cellStyle name="40% - Accent4 2" xfId="21"/>
    <cellStyle name="40% - Accent4 3" xfId="22"/>
    <cellStyle name="40% - Accent5 2" xfId="23"/>
    <cellStyle name="40% - Accent5 3" xfId="24"/>
    <cellStyle name="40% - Accent6 2" xfId="25"/>
    <cellStyle name="40% - Accent6 3" xfId="26"/>
    <cellStyle name="60% - Accent1 2" xfId="27"/>
    <cellStyle name="60% - Accent1 3" xfId="28"/>
    <cellStyle name="60% - Accent2 2" xfId="29"/>
    <cellStyle name="60% - Accent2 3" xfId="30"/>
    <cellStyle name="60% - Accent3 2" xfId="31"/>
    <cellStyle name="60% - Accent3 3" xfId="32"/>
    <cellStyle name="60% - Accent4 2" xfId="33"/>
    <cellStyle name="60% - Accent4 3" xfId="34"/>
    <cellStyle name="60% - Accent5 2" xfId="35"/>
    <cellStyle name="60% - Accent5 3" xfId="36"/>
    <cellStyle name="60% - Accent6 2" xfId="37"/>
    <cellStyle name="60% - Accent6 3" xfId="38"/>
    <cellStyle name="Accent1 2" xfId="39"/>
    <cellStyle name="Accent1 3" xfId="40"/>
    <cellStyle name="Accent2 2" xfId="41"/>
    <cellStyle name="Accent2 3" xfId="42"/>
    <cellStyle name="Accent3 2" xfId="43"/>
    <cellStyle name="Accent3 3" xfId="44"/>
    <cellStyle name="Accent4 2" xfId="45"/>
    <cellStyle name="Accent4 3" xfId="46"/>
    <cellStyle name="Accent5 2" xfId="47"/>
    <cellStyle name="Accent5 3" xfId="48"/>
    <cellStyle name="Accent6 2" xfId="49"/>
    <cellStyle name="Accent6 3" xfId="50"/>
    <cellStyle name="Bad 2" xfId="51"/>
    <cellStyle name="Bad 3" xfId="52"/>
    <cellStyle name="Calculation 2" xfId="53"/>
    <cellStyle name="Calculation 3" xfId="54"/>
    <cellStyle name="Calculation 3 2" xfId="55"/>
    <cellStyle name="Check Cell 2" xfId="56"/>
    <cellStyle name="Check Cell 3" xfId="57"/>
    <cellStyle name="Comma" xfId="1" builtinId="3"/>
    <cellStyle name="Comma 2" xfId="58"/>
    <cellStyle name="Comma 2 2" xfId="59"/>
    <cellStyle name="Comma 2 3" xfId="60"/>
    <cellStyle name="Comma 2 4" xfId="61"/>
    <cellStyle name="Comma 3" xfId="62"/>
    <cellStyle name="Comma 3 2" xfId="63"/>
    <cellStyle name="Comma 3 3" xfId="64"/>
    <cellStyle name="Comma 4" xfId="65"/>
    <cellStyle name="Comma 5" xfId="66"/>
    <cellStyle name="Comma[0]" xfId="67"/>
    <cellStyle name="Currency 2" xfId="68"/>
    <cellStyle name="Currency 2 2" xfId="69"/>
    <cellStyle name="Currency[0]" xfId="70"/>
    <cellStyle name="Explanatory Text 2" xfId="71"/>
    <cellStyle name="Explanatory Text 3" xfId="72"/>
    <cellStyle name="Good 2" xfId="73"/>
    <cellStyle name="Good 3" xfId="74"/>
    <cellStyle name="Heading 1 2" xfId="75"/>
    <cellStyle name="Heading 1 3" xfId="76"/>
    <cellStyle name="Heading 2 2" xfId="77"/>
    <cellStyle name="Heading 2 3" xfId="78"/>
    <cellStyle name="Heading 3 2" xfId="79"/>
    <cellStyle name="Heading 3 3" xfId="80"/>
    <cellStyle name="Heading 4 2" xfId="81"/>
    <cellStyle name="Heading 4 3" xfId="82"/>
    <cellStyle name="Hyperlink 10" xfId="83"/>
    <cellStyle name="Hyperlink 11" xfId="84"/>
    <cellStyle name="Hyperlink 12" xfId="85"/>
    <cellStyle name="Hyperlink 13" xfId="86"/>
    <cellStyle name="Hyperlink 14" xfId="87"/>
    <cellStyle name="Hyperlink 15" xfId="88"/>
    <cellStyle name="Hyperlink 16" xfId="89"/>
    <cellStyle name="Hyperlink 17" xfId="90"/>
    <cellStyle name="Hyperlink 18" xfId="91"/>
    <cellStyle name="Hyperlink 19" xfId="92"/>
    <cellStyle name="Hyperlink 2" xfId="93"/>
    <cellStyle name="Hyperlink 2 2" xfId="94"/>
    <cellStyle name="Hyperlink 2 3" xfId="95"/>
    <cellStyle name="Hyperlink 20" xfId="96"/>
    <cellStyle name="Hyperlink 21" xfId="97"/>
    <cellStyle name="Hyperlink 22" xfId="98"/>
    <cellStyle name="Hyperlink 23" xfId="99"/>
    <cellStyle name="Hyperlink 24" xfId="100"/>
    <cellStyle name="Hyperlink 25" xfId="101"/>
    <cellStyle name="Hyperlink 26" xfId="102"/>
    <cellStyle name="Hyperlink 27" xfId="103"/>
    <cellStyle name="Hyperlink 28" xfId="104"/>
    <cellStyle name="Hyperlink 29" xfId="105"/>
    <cellStyle name="Hyperlink 3" xfId="106"/>
    <cellStyle name="Hyperlink 30" xfId="107"/>
    <cellStyle name="Hyperlink 31" xfId="108"/>
    <cellStyle name="Hyperlink 32" xfId="109"/>
    <cellStyle name="Hyperlink 33" xfId="110"/>
    <cellStyle name="Hyperlink 34" xfId="111"/>
    <cellStyle name="Hyperlink 35" xfId="112"/>
    <cellStyle name="Hyperlink 36" xfId="113"/>
    <cellStyle name="Hyperlink 37" xfId="114"/>
    <cellStyle name="Hyperlink 38" xfId="115"/>
    <cellStyle name="Hyperlink 39" xfId="116"/>
    <cellStyle name="Hyperlink 4" xfId="117"/>
    <cellStyle name="Hyperlink 40" xfId="118"/>
    <cellStyle name="Hyperlink 41" xfId="119"/>
    <cellStyle name="Hyperlink 42" xfId="120"/>
    <cellStyle name="Hyperlink 43" xfId="121"/>
    <cellStyle name="Hyperlink 44" xfId="122"/>
    <cellStyle name="Hyperlink 45" xfId="123"/>
    <cellStyle name="Hyperlink 46" xfId="124"/>
    <cellStyle name="Hyperlink 47" xfId="125"/>
    <cellStyle name="Hyperlink 48" xfId="126"/>
    <cellStyle name="Hyperlink 49" xfId="127"/>
    <cellStyle name="Hyperlink 5" xfId="128"/>
    <cellStyle name="Hyperlink 50" xfId="129"/>
    <cellStyle name="Hyperlink 51" xfId="130"/>
    <cellStyle name="Hyperlink 52" xfId="131"/>
    <cellStyle name="Hyperlink 53" xfId="132"/>
    <cellStyle name="Hyperlink 54" xfId="133"/>
    <cellStyle name="Hyperlink 55" xfId="134"/>
    <cellStyle name="Hyperlink 56" xfId="135"/>
    <cellStyle name="Hyperlink 57" xfId="136"/>
    <cellStyle name="Hyperlink 58" xfId="137"/>
    <cellStyle name="Hyperlink 59" xfId="138"/>
    <cellStyle name="Hyperlink 6" xfId="139"/>
    <cellStyle name="Hyperlink 60" xfId="140"/>
    <cellStyle name="Hyperlink 61" xfId="141"/>
    <cellStyle name="Hyperlink 62" xfId="142"/>
    <cellStyle name="Hyperlink 63" xfId="143"/>
    <cellStyle name="Hyperlink 64" xfId="144"/>
    <cellStyle name="Hyperlink 65" xfId="145"/>
    <cellStyle name="Hyperlink 7" xfId="146"/>
    <cellStyle name="Hyperlink 8" xfId="147"/>
    <cellStyle name="Hyperlink 9" xfId="148"/>
    <cellStyle name="Input 2" xfId="149"/>
    <cellStyle name="Input 3" xfId="150"/>
    <cellStyle name="Input 3 2" xfId="151"/>
    <cellStyle name="Linked Cell 2" xfId="152"/>
    <cellStyle name="Linked Cell 3" xfId="153"/>
    <cellStyle name="Neutral 2" xfId="154"/>
    <cellStyle name="Neutral 3" xfId="155"/>
    <cellStyle name="Normal" xfId="0" builtinId="0"/>
    <cellStyle name="Normal 2" xfId="156"/>
    <cellStyle name="Normal 2 2" xfId="157"/>
    <cellStyle name="Normal 2 2 2" xfId="158"/>
    <cellStyle name="Normal 2 2 3" xfId="159"/>
    <cellStyle name="Normal 2 2 4" xfId="160"/>
    <cellStyle name="Normal 2 3" xfId="161"/>
    <cellStyle name="Normal 2 3 2" xfId="162"/>
    <cellStyle name="Normal 2 3 3" xfId="163"/>
    <cellStyle name="Normal 2 4" xfId="164"/>
    <cellStyle name="Normal 2 4 2" xfId="165"/>
    <cellStyle name="Normal 2 4 3" xfId="166"/>
    <cellStyle name="Normal 2 4 4" xfId="167"/>
    <cellStyle name="Normal 2 5" xfId="168"/>
    <cellStyle name="Normal 2 6" xfId="169"/>
    <cellStyle name="Normal 3" xfId="170"/>
    <cellStyle name="Normal 3 2" xfId="171"/>
    <cellStyle name="Normal 3 2 2" xfId="172"/>
    <cellStyle name="Normal 3 2 3" xfId="173"/>
    <cellStyle name="Normal 3 3" xfId="174"/>
    <cellStyle name="Normal 3 3 2" xfId="175"/>
    <cellStyle name="Normal 3 3 3" xfId="176"/>
    <cellStyle name="Normal 3 4" xfId="177"/>
    <cellStyle name="Normal 3 5" xfId="178"/>
    <cellStyle name="Normal 4" xfId="179"/>
    <cellStyle name="Normal 4 2" xfId="180"/>
    <cellStyle name="Normal 4 2 2" xfId="181"/>
    <cellStyle name="Normal 4 3" xfId="182"/>
    <cellStyle name="Normal 4 4" xfId="183"/>
    <cellStyle name="Normal 4 5" xfId="184"/>
    <cellStyle name="Normal 5" xfId="185"/>
    <cellStyle name="Normal 5 2" xfId="186"/>
    <cellStyle name="Normal 5 3" xfId="187"/>
    <cellStyle name="Normal 5 4" xfId="188"/>
    <cellStyle name="Normal 6" xfId="189"/>
    <cellStyle name="Normal 7" xfId="190"/>
    <cellStyle name="Normal 8" xfId="191"/>
    <cellStyle name="Normal 9" xfId="192"/>
    <cellStyle name="Normal 99" xfId="218"/>
    <cellStyle name="Note 2" xfId="193"/>
    <cellStyle name="Note 3" xfId="194"/>
    <cellStyle name="Note 3 2" xfId="195"/>
    <cellStyle name="Output 2" xfId="196"/>
    <cellStyle name="Output 3" xfId="197"/>
    <cellStyle name="Output 3 2" xfId="198"/>
    <cellStyle name="Percent" xfId="2" builtinId="5"/>
    <cellStyle name="Percent 2" xfId="199"/>
    <cellStyle name="Percent 2 2" xfId="200"/>
    <cellStyle name="Percent 2 3" xfId="201"/>
    <cellStyle name="Percent 3" xfId="202"/>
    <cellStyle name="Percent 3 2" xfId="203"/>
    <cellStyle name="Percent 3 3" xfId="204"/>
    <cellStyle name="Percent 4" xfId="205"/>
    <cellStyle name="Percent 4 2" xfId="206"/>
    <cellStyle name="Percent 4 3" xfId="207"/>
    <cellStyle name="Percent 5" xfId="208"/>
    <cellStyle name="Percent 5 2" xfId="209"/>
    <cellStyle name="Percent 5 3" xfId="210"/>
    <cellStyle name="Title 2" xfId="211"/>
    <cellStyle name="Title 3" xfId="212"/>
    <cellStyle name="Total 2" xfId="213"/>
    <cellStyle name="Total 3" xfId="214"/>
    <cellStyle name="Total 3 2" xfId="215"/>
    <cellStyle name="Warning Text 2" xfId="216"/>
    <cellStyle name="Warning Text 3" xfId="217"/>
  </cellStyles>
  <dxfs count="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none">
          <fgColor indexed="64"/>
          <bgColor indexed="65"/>
        </patternFill>
      </fill>
      <border diagonalUp="0" diagonalDown="0">
        <left style="thin">
          <color auto="1"/>
        </left>
        <right style="thin">
          <color auto="1"/>
        </right>
        <top style="thin">
          <color auto="1"/>
        </top>
        <bottom style="thin">
          <color auto="1"/>
        </bottom>
        <vertical/>
        <horizontal/>
      </border>
    </dxf>
    <dxf>
      <fill>
        <patternFill patternType="none">
          <fgColor indexed="64"/>
          <bgColor indexed="65"/>
        </patternFill>
      </fill>
      <border diagonalUp="0" diagonalDown="0">
        <left style="thin">
          <color auto="1"/>
        </left>
        <right style="thin">
          <color auto="1"/>
        </right>
        <top style="thin">
          <color auto="1"/>
        </top>
        <bottom style="thin">
          <color auto="1"/>
        </bottom>
        <vertical/>
        <horizontal/>
      </border>
    </dxf>
    <dxf>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none">
          <fgColor indexed="64"/>
          <bgColor indexed="65"/>
        </patternFill>
      </fill>
      <border diagonalUp="0" diagonalDown="0">
        <left style="thin">
          <color auto="1"/>
        </left>
        <right style="thin">
          <color auto="1"/>
        </right>
        <top style="thin">
          <color auto="1"/>
        </top>
        <bottom style="thin">
          <color auto="1"/>
        </bottom>
        <vertical/>
        <horizontal/>
      </border>
    </dxf>
    <dxf>
      <font>
        <b/>
        <i val="0"/>
        <strike val="0"/>
        <condense val="0"/>
        <extend val="0"/>
        <outline val="0"/>
        <shadow val="0"/>
        <u val="none"/>
        <vertAlign val="baseline"/>
        <sz val="12"/>
        <color theme="1"/>
        <name val="Wingdings"/>
        <scheme val="none"/>
      </font>
      <fill>
        <patternFill patternType="none">
          <fgColor indexed="64"/>
          <bgColor indexed="65"/>
        </patternFill>
      </fill>
      <alignment horizontal="center" vertical="bottom" textRotation="0" wrapText="0" indent="0" justifyLastLine="0" shrinkToFit="0" readingOrder="0"/>
      <border diagonalUp="0" diagonalDown="0">
        <left style="thin">
          <color auto="1"/>
        </left>
        <right style="thin">
          <color auto="1"/>
        </right>
        <top style="thin">
          <color auto="1"/>
        </top>
        <bottom style="thin">
          <color auto="1"/>
        </bottom>
        <vertical/>
        <horizontal/>
      </border>
    </dxf>
    <dxf>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top style="thin">
          <color indexed="64"/>
        </top>
        <bottom style="thin">
          <color indexed="64"/>
        </bottom>
      </border>
    </dxf>
    <dxf>
      <border outline="0">
        <top style="thin">
          <color indexed="64"/>
        </top>
      </border>
    </dxf>
    <dxf>
      <border outline="0">
        <left style="thin">
          <color auto="1"/>
        </left>
        <right style="thin">
          <color auto="1"/>
        </right>
        <top style="thin">
          <color indexed="64"/>
        </top>
        <bottom style="thin">
          <color indexed="64"/>
        </bottom>
      </border>
    </dxf>
    <dxf>
      <fill>
        <patternFill patternType="none">
          <fgColor indexed="64"/>
          <bgColor indexed="65"/>
        </patternFill>
      </fill>
    </dxf>
    <dxf>
      <border outline="0">
        <bottom style="thin">
          <color indexed="64"/>
        </bottom>
      </border>
    </dxf>
    <dxf>
      <font>
        <b/>
        <i val="0"/>
        <strike val="0"/>
        <condense val="0"/>
        <extend val="0"/>
        <outline val="0"/>
        <shadow val="0"/>
        <u val="none"/>
        <vertAlign val="baseline"/>
        <sz val="11"/>
        <color rgb="FFFFFFFF"/>
        <name val="Calibri"/>
        <scheme val="minor"/>
      </font>
      <fill>
        <patternFill patternType="solid">
          <fgColor indexed="64"/>
          <bgColor rgb="FF4F81BD"/>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294147</xdr:colOff>
      <xdr:row>8</xdr:row>
      <xdr:rowOff>126965</xdr:rowOff>
    </xdr:to>
    <xdr:sp macro="" textlink="">
      <xdr:nvSpPr>
        <xdr:cNvPr id="2" name="EsriDoNotEdit"/>
        <xdr:cNvSpPr/>
      </xdr:nvSpPr>
      <xdr:spPr>
        <a:xfrm>
          <a:off x="0" y="0"/>
          <a:ext cx="6390147" cy="1650965"/>
        </a:xfrm>
        <a:prstGeom prst="rect">
          <a:avLst/>
        </a:prstGeom>
        <a:noFill/>
      </xdr:spPr>
      <xdr:txBody>
        <a:bodyPr wrap="none" lIns="91440" tIns="45720" rIns="91440" bIns="45720">
          <a:spAutoFit/>
        </a:bodyPr>
        <a:lstStyle/>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a:rPr>
            <a:t>DO NOT EDIT </a:t>
          </a:r>
        </a:p>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a:rPr>
            <a:t> For Esri use only</a:t>
          </a:r>
        </a:p>
      </xdr:txBody>
    </xdr:sp>
    <xdr:clientData/>
  </xdr:twoCellAnchor>
</xdr:wsDr>
</file>

<file path=xl/tables/table1.xml><?xml version="1.0" encoding="utf-8"?>
<table xmlns="http://schemas.openxmlformats.org/spreadsheetml/2006/main" id="1" name="Table1" displayName="Table1" ref="B2:I44" totalsRowShown="0" headerRowDxfId="21" dataDxfId="19" headerRowBorderDxfId="20" tableBorderDxfId="18" totalsRowBorderDxfId="17">
  <sortState ref="B3:I46">
    <sortCondition ref="B2:B46"/>
  </sortState>
  <tableColumns count="8">
    <tableColumn id="2" name="School Name" dataDxfId="16"/>
    <tableColumn id="9" name="Ward" dataDxfId="15"/>
    <tableColumn id="3" name="Sector" dataDxfId="14"/>
    <tableColumn id="4" name="International Baccalaureate" dataDxfId="13"/>
    <tableColumn id="5" name="STEM" dataDxfId="12"/>
    <tableColumn id="6" name="Montessori" dataDxfId="11"/>
    <tableColumn id="7" name="Dual Language" dataDxfId="10"/>
    <tableColumn id="8" name="Arts Integration" dataDxfId="9"/>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173"/>
  <sheetViews>
    <sheetView tabSelected="1" zoomScale="85" zoomScaleNormal="85" workbookViewId="0">
      <pane ySplit="2" topLeftCell="A3" activePane="bottomLeft" state="frozen"/>
      <selection pane="bottomLeft" activeCell="A2" sqref="A2"/>
    </sheetView>
  </sheetViews>
  <sheetFormatPr defaultRowHeight="15" x14ac:dyDescent="0.25"/>
  <cols>
    <col min="1" max="1" width="14.28515625" bestFit="1" customWidth="1"/>
    <col min="2" max="2" width="11.7109375" bestFit="1" customWidth="1"/>
    <col min="3" max="3" width="65.28515625" customWidth="1"/>
    <col min="4" max="4" width="31.28515625" bestFit="1" customWidth="1"/>
    <col min="5" max="9" width="14.7109375" customWidth="1"/>
    <col min="13" max="13" width="13.85546875" bestFit="1" customWidth="1"/>
    <col min="14" max="14" width="17.42578125" bestFit="1" customWidth="1"/>
    <col min="15" max="15" width="35.5703125" bestFit="1" customWidth="1"/>
  </cols>
  <sheetData>
    <row r="1" spans="1:15" ht="19.5" thickBot="1" x14ac:dyDescent="0.3">
      <c r="A1" s="244" t="s">
        <v>192</v>
      </c>
      <c r="B1" s="244"/>
      <c r="C1" s="244"/>
      <c r="D1" s="244"/>
      <c r="E1" s="244"/>
      <c r="F1" s="244"/>
      <c r="G1" s="244"/>
      <c r="H1" s="244"/>
      <c r="I1" s="244"/>
    </row>
    <row r="2" spans="1:15" s="10" customFormat="1" ht="47.25" x14ac:dyDescent="0.25">
      <c r="A2" s="58" t="s">
        <v>1</v>
      </c>
      <c r="B2" s="59" t="s">
        <v>0</v>
      </c>
      <c r="C2" s="59" t="s">
        <v>2</v>
      </c>
      <c r="D2" s="59" t="s">
        <v>206</v>
      </c>
      <c r="E2" s="59" t="s">
        <v>3</v>
      </c>
      <c r="F2" s="59" t="s">
        <v>27</v>
      </c>
      <c r="G2" s="59" t="s">
        <v>176</v>
      </c>
      <c r="H2" s="59" t="s">
        <v>86</v>
      </c>
      <c r="I2" s="223" t="s">
        <v>451</v>
      </c>
    </row>
    <row r="3" spans="1:15" x14ac:dyDescent="0.25">
      <c r="A3" s="224">
        <v>217</v>
      </c>
      <c r="B3" s="225" t="s">
        <v>36</v>
      </c>
      <c r="C3" s="225" t="s">
        <v>455</v>
      </c>
      <c r="D3" s="225" t="s">
        <v>356</v>
      </c>
      <c r="E3" s="221" t="s">
        <v>14</v>
      </c>
      <c r="F3" s="226" t="s">
        <v>37</v>
      </c>
      <c r="G3" s="227">
        <v>273</v>
      </c>
      <c r="H3" s="227">
        <v>273</v>
      </c>
      <c r="I3" s="228" t="s">
        <v>453</v>
      </c>
      <c r="K3" s="46"/>
    </row>
    <row r="4" spans="1:15" x14ac:dyDescent="0.25">
      <c r="A4" s="229">
        <v>1100</v>
      </c>
      <c r="B4" s="230" t="s">
        <v>36</v>
      </c>
      <c r="C4" s="230" t="s">
        <v>115</v>
      </c>
      <c r="D4" s="230" t="s">
        <v>385</v>
      </c>
      <c r="E4" s="222" t="s">
        <v>14</v>
      </c>
      <c r="F4" s="231" t="s">
        <v>32</v>
      </c>
      <c r="G4" s="232">
        <v>383</v>
      </c>
      <c r="H4" s="232">
        <v>176</v>
      </c>
      <c r="I4" s="233" t="s">
        <v>453</v>
      </c>
      <c r="K4" s="46"/>
    </row>
    <row r="5" spans="1:15" x14ac:dyDescent="0.25">
      <c r="A5" s="224">
        <v>202</v>
      </c>
      <c r="B5" s="225" t="s">
        <v>5</v>
      </c>
      <c r="C5" s="225" t="s">
        <v>244</v>
      </c>
      <c r="D5" s="225" t="s">
        <v>386</v>
      </c>
      <c r="E5" s="221" t="s">
        <v>6</v>
      </c>
      <c r="F5" s="226" t="s">
        <v>28</v>
      </c>
      <c r="G5" s="227">
        <v>260</v>
      </c>
      <c r="H5" s="227">
        <v>260</v>
      </c>
      <c r="I5" s="228" t="s">
        <v>453</v>
      </c>
      <c r="K5" s="46"/>
      <c r="M5" s="218"/>
      <c r="N5" s="219"/>
      <c r="O5" s="219"/>
    </row>
    <row r="6" spans="1:15" x14ac:dyDescent="0.25">
      <c r="A6" s="229">
        <v>203</v>
      </c>
      <c r="B6" s="230" t="s">
        <v>5</v>
      </c>
      <c r="C6" s="230" t="s">
        <v>245</v>
      </c>
      <c r="D6" s="230" t="s">
        <v>366</v>
      </c>
      <c r="E6" s="222" t="s">
        <v>7</v>
      </c>
      <c r="F6" s="231" t="s">
        <v>28</v>
      </c>
      <c r="G6" s="232">
        <v>356</v>
      </c>
      <c r="H6" s="232">
        <v>356</v>
      </c>
      <c r="I6" s="233" t="s">
        <v>453</v>
      </c>
      <c r="K6" s="46"/>
      <c r="M6" s="218"/>
      <c r="N6" s="219"/>
      <c r="O6" s="219"/>
    </row>
    <row r="7" spans="1:15" x14ac:dyDescent="0.25">
      <c r="A7" s="224">
        <v>140</v>
      </c>
      <c r="B7" s="225" t="s">
        <v>36</v>
      </c>
      <c r="C7" s="225" t="s">
        <v>116</v>
      </c>
      <c r="D7" s="225" t="s">
        <v>436</v>
      </c>
      <c r="E7" s="221" t="s">
        <v>8</v>
      </c>
      <c r="F7" s="226" t="s">
        <v>38</v>
      </c>
      <c r="G7" s="227">
        <v>158</v>
      </c>
      <c r="H7" s="227">
        <v>158</v>
      </c>
      <c r="I7" s="228" t="s">
        <v>453</v>
      </c>
      <c r="K7" s="46"/>
      <c r="M7" s="218"/>
      <c r="N7" s="219"/>
      <c r="O7" s="219"/>
    </row>
    <row r="8" spans="1:15" x14ac:dyDescent="0.25">
      <c r="A8" s="229">
        <v>3073</v>
      </c>
      <c r="B8" s="230" t="s">
        <v>36</v>
      </c>
      <c r="C8" s="230" t="s">
        <v>117</v>
      </c>
      <c r="D8" s="230" t="s">
        <v>437</v>
      </c>
      <c r="E8" s="222" t="s">
        <v>7</v>
      </c>
      <c r="F8" s="231" t="s">
        <v>38</v>
      </c>
      <c r="G8" s="232">
        <v>60</v>
      </c>
      <c r="H8" s="232">
        <v>60</v>
      </c>
      <c r="I8" s="233" t="s">
        <v>453</v>
      </c>
      <c r="K8" s="46"/>
      <c r="M8" s="218"/>
      <c r="N8" s="219"/>
      <c r="O8" s="219"/>
    </row>
    <row r="9" spans="1:15" x14ac:dyDescent="0.25">
      <c r="A9" s="224">
        <v>1137</v>
      </c>
      <c r="B9" s="225" t="s">
        <v>36</v>
      </c>
      <c r="C9" s="225" t="s">
        <v>118</v>
      </c>
      <c r="D9" s="225" t="s">
        <v>341</v>
      </c>
      <c r="E9" s="221" t="s">
        <v>6</v>
      </c>
      <c r="F9" s="226" t="s">
        <v>38</v>
      </c>
      <c r="G9" s="227">
        <v>156</v>
      </c>
      <c r="H9" s="227">
        <v>156</v>
      </c>
      <c r="I9" s="228" t="s">
        <v>453</v>
      </c>
      <c r="K9" s="46"/>
      <c r="M9" s="218"/>
      <c r="N9" s="219"/>
      <c r="O9" s="219"/>
    </row>
    <row r="10" spans="1:15" x14ac:dyDescent="0.25">
      <c r="A10" s="229">
        <v>3072</v>
      </c>
      <c r="B10" s="230" t="s">
        <v>36</v>
      </c>
      <c r="C10" s="230" t="s">
        <v>246</v>
      </c>
      <c r="D10" s="230" t="s">
        <v>438</v>
      </c>
      <c r="E10" s="222" t="s">
        <v>14</v>
      </c>
      <c r="F10" s="231" t="s">
        <v>38</v>
      </c>
      <c r="G10" s="232">
        <v>177</v>
      </c>
      <c r="H10" s="232">
        <v>177</v>
      </c>
      <c r="I10" s="233" t="s">
        <v>454</v>
      </c>
      <c r="K10" s="46"/>
      <c r="M10" s="218"/>
      <c r="N10" s="219"/>
      <c r="O10" s="219"/>
    </row>
    <row r="11" spans="1:15" x14ac:dyDescent="0.25">
      <c r="A11" s="224">
        <v>141</v>
      </c>
      <c r="B11" s="225" t="s">
        <v>36</v>
      </c>
      <c r="C11" s="225" t="s">
        <v>247</v>
      </c>
      <c r="D11" s="225" t="s">
        <v>204</v>
      </c>
      <c r="E11" s="221" t="s">
        <v>7</v>
      </c>
      <c r="F11" s="226" t="s">
        <v>38</v>
      </c>
      <c r="G11" s="227">
        <v>102</v>
      </c>
      <c r="H11" s="227">
        <v>102</v>
      </c>
      <c r="I11" s="228" t="s">
        <v>453</v>
      </c>
      <c r="K11" s="46"/>
      <c r="M11" s="218"/>
      <c r="N11" s="219"/>
      <c r="O11" s="219"/>
    </row>
    <row r="12" spans="1:15" x14ac:dyDescent="0.25">
      <c r="A12" s="229">
        <v>204</v>
      </c>
      <c r="B12" s="230" t="s">
        <v>5</v>
      </c>
      <c r="C12" s="230" t="s">
        <v>248</v>
      </c>
      <c r="D12" s="230" t="s">
        <v>387</v>
      </c>
      <c r="E12" s="222" t="s">
        <v>8</v>
      </c>
      <c r="F12" s="231" t="s">
        <v>28</v>
      </c>
      <c r="G12" s="232">
        <v>521</v>
      </c>
      <c r="H12" s="232">
        <v>521</v>
      </c>
      <c r="I12" s="233" t="s">
        <v>453</v>
      </c>
      <c r="K12" s="46"/>
      <c r="M12" s="218"/>
      <c r="N12" s="219"/>
      <c r="O12" s="219"/>
    </row>
    <row r="13" spans="1:15" x14ac:dyDescent="0.25">
      <c r="A13" s="224">
        <v>205</v>
      </c>
      <c r="B13" s="225" t="s">
        <v>5</v>
      </c>
      <c r="C13" s="225" t="s">
        <v>249</v>
      </c>
      <c r="D13" s="225" t="s">
        <v>388</v>
      </c>
      <c r="E13" s="221" t="s">
        <v>9</v>
      </c>
      <c r="F13" s="226" t="s">
        <v>28</v>
      </c>
      <c r="G13" s="227">
        <v>637</v>
      </c>
      <c r="H13" s="227">
        <v>637</v>
      </c>
      <c r="I13" s="228" t="s">
        <v>453</v>
      </c>
      <c r="K13" s="46"/>
      <c r="M13" s="218"/>
      <c r="N13" s="219"/>
      <c r="O13" s="219"/>
    </row>
    <row r="14" spans="1:15" x14ac:dyDescent="0.25">
      <c r="A14" s="229">
        <v>3068</v>
      </c>
      <c r="B14" s="230" t="s">
        <v>36</v>
      </c>
      <c r="C14" s="230" t="s">
        <v>119</v>
      </c>
      <c r="D14" s="230" t="s">
        <v>39</v>
      </c>
      <c r="E14" s="222" t="s">
        <v>13</v>
      </c>
      <c r="F14" s="231" t="s">
        <v>211</v>
      </c>
      <c r="G14" s="232">
        <v>599</v>
      </c>
      <c r="H14" s="232">
        <v>137</v>
      </c>
      <c r="I14" s="233" t="s">
        <v>453</v>
      </c>
      <c r="K14" s="46"/>
      <c r="M14" s="218"/>
      <c r="N14" s="219"/>
      <c r="O14" s="219"/>
    </row>
    <row r="15" spans="1:15" x14ac:dyDescent="0.25">
      <c r="A15" s="224">
        <v>206</v>
      </c>
      <c r="B15" s="225" t="s">
        <v>5</v>
      </c>
      <c r="C15" s="225" t="s">
        <v>250</v>
      </c>
      <c r="D15" s="225" t="s">
        <v>389</v>
      </c>
      <c r="E15" s="221" t="s">
        <v>6</v>
      </c>
      <c r="F15" s="226" t="s">
        <v>28</v>
      </c>
      <c r="G15" s="227">
        <v>437</v>
      </c>
      <c r="H15" s="227">
        <v>437</v>
      </c>
      <c r="I15" s="228" t="s">
        <v>453</v>
      </c>
      <c r="K15" s="46"/>
      <c r="M15" s="218"/>
      <c r="N15" s="219"/>
      <c r="O15" s="219"/>
    </row>
    <row r="16" spans="1:15" x14ac:dyDescent="0.25">
      <c r="A16" s="229">
        <v>212</v>
      </c>
      <c r="B16" s="230" t="s">
        <v>5</v>
      </c>
      <c r="C16" s="230" t="s">
        <v>251</v>
      </c>
      <c r="D16" s="230" t="s">
        <v>390</v>
      </c>
      <c r="E16" s="222" t="s">
        <v>7</v>
      </c>
      <c r="F16" s="231" t="s">
        <v>28</v>
      </c>
      <c r="G16" s="232">
        <v>384</v>
      </c>
      <c r="H16" s="232">
        <v>384</v>
      </c>
      <c r="I16" s="233" t="s">
        <v>453</v>
      </c>
      <c r="K16" s="46"/>
      <c r="M16" s="218"/>
      <c r="N16" s="219"/>
      <c r="O16" s="219"/>
    </row>
    <row r="17" spans="1:15" x14ac:dyDescent="0.25">
      <c r="A17" s="224">
        <v>142</v>
      </c>
      <c r="B17" s="225" t="s">
        <v>36</v>
      </c>
      <c r="C17" s="225" t="s">
        <v>41</v>
      </c>
      <c r="D17" s="225" t="s">
        <v>42</v>
      </c>
      <c r="E17" s="221" t="s">
        <v>9</v>
      </c>
      <c r="F17" s="226" t="s">
        <v>33</v>
      </c>
      <c r="G17" s="227">
        <v>333</v>
      </c>
      <c r="H17" s="227">
        <v>333</v>
      </c>
      <c r="I17" s="228" t="s">
        <v>454</v>
      </c>
      <c r="K17" s="46"/>
      <c r="M17" s="218"/>
      <c r="N17" s="219"/>
      <c r="O17" s="219"/>
    </row>
    <row r="18" spans="1:15" x14ac:dyDescent="0.25">
      <c r="A18" s="229">
        <v>213</v>
      </c>
      <c r="B18" s="230" t="s">
        <v>5</v>
      </c>
      <c r="C18" s="230" t="s">
        <v>252</v>
      </c>
      <c r="D18" s="230" t="s">
        <v>10</v>
      </c>
      <c r="E18" s="222" t="s">
        <v>9</v>
      </c>
      <c r="F18" s="231" t="s">
        <v>29</v>
      </c>
      <c r="G18" s="232">
        <v>709</v>
      </c>
      <c r="H18" s="232">
        <v>533</v>
      </c>
      <c r="I18" s="233" t="s">
        <v>453</v>
      </c>
      <c r="K18" s="46"/>
      <c r="M18" s="218"/>
      <c r="N18" s="219"/>
      <c r="O18" s="219"/>
    </row>
    <row r="19" spans="1:15" x14ac:dyDescent="0.25">
      <c r="A19" s="224">
        <v>126</v>
      </c>
      <c r="B19" s="225" t="s">
        <v>36</v>
      </c>
      <c r="C19" s="225" t="s">
        <v>43</v>
      </c>
      <c r="D19" s="225" t="s">
        <v>45</v>
      </c>
      <c r="E19" s="221" t="s">
        <v>8</v>
      </c>
      <c r="F19" s="226" t="s">
        <v>209</v>
      </c>
      <c r="G19" s="227">
        <v>497</v>
      </c>
      <c r="H19" s="227">
        <v>45</v>
      </c>
      <c r="I19" s="228" t="s">
        <v>454</v>
      </c>
      <c r="K19" s="46"/>
      <c r="M19" s="218"/>
      <c r="N19" s="219"/>
      <c r="O19" s="219"/>
    </row>
    <row r="20" spans="1:15" x14ac:dyDescent="0.25">
      <c r="A20" s="229">
        <v>404</v>
      </c>
      <c r="B20" s="230" t="s">
        <v>5</v>
      </c>
      <c r="C20" s="230" t="s">
        <v>310</v>
      </c>
      <c r="D20" s="230" t="s">
        <v>391</v>
      </c>
      <c r="E20" s="222" t="s">
        <v>11</v>
      </c>
      <c r="F20" s="231" t="s">
        <v>29</v>
      </c>
      <c r="G20" s="232">
        <v>333</v>
      </c>
      <c r="H20" s="232">
        <v>243</v>
      </c>
      <c r="I20" s="233" t="s">
        <v>453</v>
      </c>
      <c r="K20" s="46"/>
      <c r="M20" s="218"/>
      <c r="N20" s="219"/>
      <c r="O20" s="219"/>
    </row>
    <row r="21" spans="1:15" x14ac:dyDescent="0.25">
      <c r="A21" s="224">
        <v>296</v>
      </c>
      <c r="B21" s="225" t="s">
        <v>5</v>
      </c>
      <c r="C21" s="225" t="s">
        <v>253</v>
      </c>
      <c r="D21" s="225" t="s">
        <v>392</v>
      </c>
      <c r="E21" s="221" t="s">
        <v>8</v>
      </c>
      <c r="F21" s="226" t="s">
        <v>28</v>
      </c>
      <c r="G21" s="227">
        <v>470</v>
      </c>
      <c r="H21" s="227">
        <v>470</v>
      </c>
      <c r="I21" s="228" t="s">
        <v>453</v>
      </c>
      <c r="K21" s="46"/>
      <c r="M21" s="218"/>
      <c r="N21" s="219"/>
      <c r="O21" s="219"/>
    </row>
    <row r="22" spans="1:15" x14ac:dyDescent="0.25">
      <c r="A22" s="229">
        <v>219</v>
      </c>
      <c r="B22" s="230" t="s">
        <v>5</v>
      </c>
      <c r="C22" s="230" t="s">
        <v>254</v>
      </c>
      <c r="D22" s="230" t="s">
        <v>393</v>
      </c>
      <c r="E22" s="222" t="s">
        <v>11</v>
      </c>
      <c r="F22" s="231" t="s">
        <v>28</v>
      </c>
      <c r="G22" s="232">
        <v>156</v>
      </c>
      <c r="H22" s="232">
        <v>156</v>
      </c>
      <c r="I22" s="233" t="s">
        <v>453</v>
      </c>
      <c r="K22" s="46"/>
      <c r="M22" s="218"/>
      <c r="N22" s="219"/>
      <c r="O22" s="219"/>
    </row>
    <row r="23" spans="1:15" x14ac:dyDescent="0.25">
      <c r="A23" s="224">
        <v>220</v>
      </c>
      <c r="B23" s="225" t="s">
        <v>5</v>
      </c>
      <c r="C23" s="225" t="s">
        <v>255</v>
      </c>
      <c r="D23" s="225" t="s">
        <v>394</v>
      </c>
      <c r="E23" s="221" t="s">
        <v>11</v>
      </c>
      <c r="F23" s="226" t="s">
        <v>28</v>
      </c>
      <c r="G23" s="227">
        <v>285</v>
      </c>
      <c r="H23" s="227">
        <v>285</v>
      </c>
      <c r="I23" s="228" t="s">
        <v>453</v>
      </c>
      <c r="K23" s="46"/>
      <c r="M23" s="218"/>
      <c r="N23" s="219"/>
      <c r="O23" s="219"/>
    </row>
    <row r="24" spans="1:15" x14ac:dyDescent="0.25">
      <c r="A24" s="229">
        <v>221</v>
      </c>
      <c r="B24" s="230" t="s">
        <v>5</v>
      </c>
      <c r="C24" s="230" t="s">
        <v>256</v>
      </c>
      <c r="D24" s="230" t="s">
        <v>395</v>
      </c>
      <c r="E24" s="222" t="s">
        <v>6</v>
      </c>
      <c r="F24" s="231" t="s">
        <v>28</v>
      </c>
      <c r="G24" s="232">
        <v>326</v>
      </c>
      <c r="H24" s="232">
        <v>326</v>
      </c>
      <c r="I24" s="233" t="s">
        <v>453</v>
      </c>
      <c r="K24" s="46"/>
      <c r="M24" s="218"/>
      <c r="N24" s="219"/>
      <c r="O24" s="219"/>
    </row>
    <row r="25" spans="1:15" x14ac:dyDescent="0.25">
      <c r="A25" s="224">
        <v>247</v>
      </c>
      <c r="B25" s="225" t="s">
        <v>5</v>
      </c>
      <c r="C25" s="225" t="s">
        <v>257</v>
      </c>
      <c r="D25" s="225" t="s">
        <v>396</v>
      </c>
      <c r="E25" s="221" t="s">
        <v>6</v>
      </c>
      <c r="F25" s="226" t="s">
        <v>28</v>
      </c>
      <c r="G25" s="227">
        <v>293</v>
      </c>
      <c r="H25" s="227">
        <v>293</v>
      </c>
      <c r="I25" s="228" t="s">
        <v>453</v>
      </c>
      <c r="K25" s="46"/>
      <c r="M25" s="218"/>
      <c r="N25" s="219"/>
      <c r="O25" s="219"/>
    </row>
    <row r="26" spans="1:15" x14ac:dyDescent="0.25">
      <c r="A26" s="229">
        <v>184</v>
      </c>
      <c r="B26" s="230" t="s">
        <v>36</v>
      </c>
      <c r="C26" s="230" t="s">
        <v>120</v>
      </c>
      <c r="D26" s="230" t="s">
        <v>87</v>
      </c>
      <c r="E26" s="222" t="s">
        <v>9</v>
      </c>
      <c r="F26" s="231" t="s">
        <v>55</v>
      </c>
      <c r="G26" s="232">
        <v>324</v>
      </c>
      <c r="H26" s="232">
        <v>324</v>
      </c>
      <c r="I26" s="233" t="s">
        <v>453</v>
      </c>
      <c r="K26" s="46"/>
      <c r="M26" s="218"/>
      <c r="N26" s="219"/>
      <c r="O26" s="219"/>
    </row>
    <row r="27" spans="1:15" x14ac:dyDescent="0.25">
      <c r="A27" s="224">
        <v>182</v>
      </c>
      <c r="B27" s="225" t="s">
        <v>36</v>
      </c>
      <c r="C27" s="225" t="s">
        <v>121</v>
      </c>
      <c r="D27" s="225" t="s">
        <v>87</v>
      </c>
      <c r="E27" s="221" t="s">
        <v>9</v>
      </c>
      <c r="F27" s="226" t="s">
        <v>66</v>
      </c>
      <c r="G27" s="227">
        <v>324</v>
      </c>
      <c r="H27" s="227">
        <v>85</v>
      </c>
      <c r="I27" s="228" t="s">
        <v>453</v>
      </c>
      <c r="K27" s="46"/>
      <c r="M27" s="218"/>
      <c r="N27" s="219"/>
      <c r="O27" s="219"/>
    </row>
    <row r="28" spans="1:15" x14ac:dyDescent="0.25">
      <c r="A28" s="229">
        <v>360</v>
      </c>
      <c r="B28" s="230" t="s">
        <v>5</v>
      </c>
      <c r="C28" s="230" t="s">
        <v>122</v>
      </c>
      <c r="D28" s="230" t="s">
        <v>362</v>
      </c>
      <c r="E28" s="222" t="s">
        <v>7</v>
      </c>
      <c r="F28" s="231" t="s">
        <v>29</v>
      </c>
      <c r="G28" s="232">
        <v>330</v>
      </c>
      <c r="H28" s="232">
        <v>303</v>
      </c>
      <c r="I28" s="233" t="s">
        <v>453</v>
      </c>
      <c r="K28" s="46"/>
      <c r="M28" s="218"/>
      <c r="N28" s="219"/>
      <c r="O28" s="219"/>
    </row>
    <row r="29" spans="1:15" x14ac:dyDescent="0.25">
      <c r="A29" s="224">
        <v>188</v>
      </c>
      <c r="B29" s="225" t="s">
        <v>36</v>
      </c>
      <c r="C29" s="225" t="s">
        <v>123</v>
      </c>
      <c r="D29" s="225" t="s">
        <v>430</v>
      </c>
      <c r="E29" s="221" t="s">
        <v>14</v>
      </c>
      <c r="F29" s="226" t="s">
        <v>34</v>
      </c>
      <c r="G29" s="227">
        <v>366</v>
      </c>
      <c r="H29" s="227">
        <v>366</v>
      </c>
      <c r="I29" s="228" t="s">
        <v>453</v>
      </c>
      <c r="K29" s="46"/>
      <c r="M29" s="218"/>
      <c r="N29" s="219"/>
      <c r="O29" s="219"/>
    </row>
    <row r="30" spans="1:15" x14ac:dyDescent="0.25">
      <c r="A30" s="229">
        <v>1103</v>
      </c>
      <c r="B30" s="230" t="s">
        <v>36</v>
      </c>
      <c r="C30" s="230" t="s">
        <v>124</v>
      </c>
      <c r="D30" s="230" t="s">
        <v>46</v>
      </c>
      <c r="E30" s="222" t="s">
        <v>9</v>
      </c>
      <c r="F30" s="231" t="s">
        <v>47</v>
      </c>
      <c r="G30" s="232">
        <v>252</v>
      </c>
      <c r="H30" s="232">
        <v>185</v>
      </c>
      <c r="I30" s="233" t="s">
        <v>453</v>
      </c>
      <c r="K30" s="46"/>
      <c r="M30" s="218"/>
      <c r="N30" s="219"/>
      <c r="O30" s="219"/>
    </row>
    <row r="31" spans="1:15" x14ac:dyDescent="0.25">
      <c r="A31" s="224">
        <v>1104</v>
      </c>
      <c r="B31" s="225" t="s">
        <v>36</v>
      </c>
      <c r="C31" s="225" t="s">
        <v>125</v>
      </c>
      <c r="D31" s="225" t="s">
        <v>48</v>
      </c>
      <c r="E31" s="221" t="s">
        <v>7</v>
      </c>
      <c r="F31" s="226" t="s">
        <v>47</v>
      </c>
      <c r="G31" s="227">
        <v>244</v>
      </c>
      <c r="H31" s="227">
        <v>166</v>
      </c>
      <c r="I31" s="228" t="s">
        <v>453</v>
      </c>
      <c r="K31" s="46"/>
      <c r="M31" s="218"/>
      <c r="N31" s="219"/>
      <c r="O31" s="219"/>
    </row>
    <row r="32" spans="1:15" x14ac:dyDescent="0.25">
      <c r="A32" s="229">
        <v>1105</v>
      </c>
      <c r="B32" s="230" t="s">
        <v>36</v>
      </c>
      <c r="C32" s="230" t="s">
        <v>126</v>
      </c>
      <c r="D32" s="230" t="s">
        <v>49</v>
      </c>
      <c r="E32" s="222" t="s">
        <v>14</v>
      </c>
      <c r="F32" s="231" t="s">
        <v>47</v>
      </c>
      <c r="G32" s="232">
        <v>243</v>
      </c>
      <c r="H32" s="232">
        <v>174</v>
      </c>
      <c r="I32" s="233" t="s">
        <v>453</v>
      </c>
      <c r="K32" s="46"/>
      <c r="M32" s="218"/>
      <c r="N32" s="219"/>
      <c r="O32" s="219"/>
    </row>
    <row r="33" spans="1:15" x14ac:dyDescent="0.25">
      <c r="A33" s="224">
        <v>1106</v>
      </c>
      <c r="B33" s="225" t="s">
        <v>36</v>
      </c>
      <c r="C33" s="225" t="s">
        <v>127</v>
      </c>
      <c r="D33" s="234" t="s">
        <v>50</v>
      </c>
      <c r="E33" s="221" t="s">
        <v>9</v>
      </c>
      <c r="F33" s="226" t="s">
        <v>47</v>
      </c>
      <c r="G33" s="227">
        <v>251</v>
      </c>
      <c r="H33" s="227">
        <v>178</v>
      </c>
      <c r="I33" s="228" t="s">
        <v>453</v>
      </c>
      <c r="K33" s="46"/>
      <c r="M33" s="218"/>
      <c r="N33" s="219"/>
      <c r="O33" s="219"/>
    </row>
    <row r="34" spans="1:15" x14ac:dyDescent="0.25">
      <c r="A34" s="229">
        <v>1107</v>
      </c>
      <c r="B34" s="230" t="s">
        <v>36</v>
      </c>
      <c r="C34" s="230" t="s">
        <v>128</v>
      </c>
      <c r="D34" s="230" t="s">
        <v>342</v>
      </c>
      <c r="E34" s="222" t="s">
        <v>7</v>
      </c>
      <c r="F34" s="231" t="s">
        <v>47</v>
      </c>
      <c r="G34" s="232">
        <v>237</v>
      </c>
      <c r="H34" s="232">
        <v>158</v>
      </c>
      <c r="I34" s="233" t="s">
        <v>453</v>
      </c>
      <c r="K34" s="46"/>
    </row>
    <row r="35" spans="1:15" x14ac:dyDescent="0.25">
      <c r="A35" s="224">
        <v>1108</v>
      </c>
      <c r="B35" s="225" t="s">
        <v>36</v>
      </c>
      <c r="C35" s="225" t="s">
        <v>129</v>
      </c>
      <c r="D35" s="225" t="s">
        <v>397</v>
      </c>
      <c r="E35" s="221" t="s">
        <v>11</v>
      </c>
      <c r="F35" s="226" t="s">
        <v>47</v>
      </c>
      <c r="G35" s="227">
        <v>211</v>
      </c>
      <c r="H35" s="227">
        <v>142</v>
      </c>
      <c r="I35" s="228" t="s">
        <v>453</v>
      </c>
      <c r="K35" s="46"/>
    </row>
    <row r="36" spans="1:15" x14ac:dyDescent="0.25">
      <c r="A36" s="229">
        <v>224</v>
      </c>
      <c r="B36" s="230" t="s">
        <v>5</v>
      </c>
      <c r="C36" s="230" t="s">
        <v>258</v>
      </c>
      <c r="D36" s="230" t="s">
        <v>398</v>
      </c>
      <c r="E36" s="222" t="s">
        <v>8</v>
      </c>
      <c r="F36" s="231" t="s">
        <v>28</v>
      </c>
      <c r="G36" s="232">
        <v>319</v>
      </c>
      <c r="H36" s="232">
        <v>319</v>
      </c>
      <c r="I36" s="233" t="s">
        <v>453</v>
      </c>
      <c r="K36" s="46"/>
    </row>
    <row r="37" spans="1:15" x14ac:dyDescent="0.25">
      <c r="A37" s="224">
        <v>3069</v>
      </c>
      <c r="B37" s="225" t="s">
        <v>36</v>
      </c>
      <c r="C37" s="225" t="s">
        <v>54</v>
      </c>
      <c r="D37" s="225" t="s">
        <v>367</v>
      </c>
      <c r="E37" s="221" t="s">
        <v>11</v>
      </c>
      <c r="F37" s="226" t="s">
        <v>28</v>
      </c>
      <c r="G37" s="227">
        <v>237</v>
      </c>
      <c r="H37" s="227">
        <v>237</v>
      </c>
      <c r="I37" s="228" t="s">
        <v>453</v>
      </c>
      <c r="K37" s="46"/>
    </row>
    <row r="38" spans="1:15" x14ac:dyDescent="0.25">
      <c r="A38" s="229">
        <v>199</v>
      </c>
      <c r="B38" s="230" t="s">
        <v>36</v>
      </c>
      <c r="C38" s="230" t="s">
        <v>130</v>
      </c>
      <c r="D38" s="230" t="s">
        <v>431</v>
      </c>
      <c r="E38" s="222" t="s">
        <v>11</v>
      </c>
      <c r="F38" s="231" t="s">
        <v>28</v>
      </c>
      <c r="G38" s="232">
        <v>403</v>
      </c>
      <c r="H38" s="232">
        <v>403</v>
      </c>
      <c r="I38" s="235" t="s">
        <v>453</v>
      </c>
      <c r="K38" s="46"/>
    </row>
    <row r="39" spans="1:15" x14ac:dyDescent="0.25">
      <c r="A39" s="224">
        <v>276</v>
      </c>
      <c r="B39" s="225" t="s">
        <v>36</v>
      </c>
      <c r="C39" s="225" t="s">
        <v>198</v>
      </c>
      <c r="D39" s="234" t="s">
        <v>368</v>
      </c>
      <c r="E39" s="221" t="s">
        <v>14</v>
      </c>
      <c r="F39" s="226" t="s">
        <v>38</v>
      </c>
      <c r="G39" s="227">
        <v>141</v>
      </c>
      <c r="H39" s="227">
        <v>141</v>
      </c>
      <c r="I39" s="228" t="s">
        <v>453</v>
      </c>
      <c r="K39" s="46"/>
    </row>
    <row r="40" spans="1:15" x14ac:dyDescent="0.25">
      <c r="A40" s="229">
        <v>1110</v>
      </c>
      <c r="B40" s="230" t="s">
        <v>36</v>
      </c>
      <c r="C40" s="230" t="s">
        <v>131</v>
      </c>
      <c r="D40" s="230" t="s">
        <v>88</v>
      </c>
      <c r="E40" s="222" t="s">
        <v>6</v>
      </c>
      <c r="F40" s="231" t="s">
        <v>33</v>
      </c>
      <c r="G40" s="232">
        <v>444</v>
      </c>
      <c r="H40" s="232">
        <v>444</v>
      </c>
      <c r="I40" s="233" t="s">
        <v>453</v>
      </c>
      <c r="K40" s="46"/>
    </row>
    <row r="41" spans="1:15" x14ac:dyDescent="0.25">
      <c r="A41" s="224">
        <v>218</v>
      </c>
      <c r="B41" s="225" t="s">
        <v>36</v>
      </c>
      <c r="C41" s="225" t="s">
        <v>132</v>
      </c>
      <c r="D41" s="225" t="s">
        <v>88</v>
      </c>
      <c r="E41" s="221" t="s">
        <v>6</v>
      </c>
      <c r="F41" s="226" t="s">
        <v>92</v>
      </c>
      <c r="G41" s="227">
        <v>223</v>
      </c>
      <c r="H41" s="227">
        <v>154</v>
      </c>
      <c r="I41" s="228" t="s">
        <v>453</v>
      </c>
      <c r="K41" s="46"/>
    </row>
    <row r="42" spans="1:15" x14ac:dyDescent="0.25">
      <c r="A42" s="229">
        <v>130</v>
      </c>
      <c r="B42" s="230" t="s">
        <v>36</v>
      </c>
      <c r="C42" s="230" t="s">
        <v>133</v>
      </c>
      <c r="D42" s="230" t="s">
        <v>56</v>
      </c>
      <c r="E42" s="222" t="s">
        <v>11</v>
      </c>
      <c r="F42" s="231" t="s">
        <v>33</v>
      </c>
      <c r="G42" s="232">
        <v>441</v>
      </c>
      <c r="H42" s="232">
        <v>441</v>
      </c>
      <c r="I42" s="233" t="s">
        <v>453</v>
      </c>
      <c r="K42" s="46"/>
    </row>
    <row r="43" spans="1:15" x14ac:dyDescent="0.25">
      <c r="A43" s="224">
        <v>196</v>
      </c>
      <c r="B43" s="225" t="s">
        <v>36</v>
      </c>
      <c r="C43" s="225" t="s">
        <v>134</v>
      </c>
      <c r="D43" s="225" t="s">
        <v>57</v>
      </c>
      <c r="E43" s="221" t="s">
        <v>11</v>
      </c>
      <c r="F43" s="226" t="s">
        <v>32</v>
      </c>
      <c r="G43" s="227">
        <v>310</v>
      </c>
      <c r="H43" s="227">
        <v>150</v>
      </c>
      <c r="I43" s="228" t="s">
        <v>453</v>
      </c>
      <c r="K43" s="46"/>
    </row>
    <row r="44" spans="1:15" x14ac:dyDescent="0.25">
      <c r="A44" s="229">
        <v>3070</v>
      </c>
      <c r="B44" s="230" t="s">
        <v>36</v>
      </c>
      <c r="C44" s="230" t="s">
        <v>58</v>
      </c>
      <c r="D44" s="230" t="s">
        <v>231</v>
      </c>
      <c r="E44" s="222" t="s">
        <v>6</v>
      </c>
      <c r="F44" s="231" t="s">
        <v>60</v>
      </c>
      <c r="G44" s="232">
        <v>446</v>
      </c>
      <c r="H44" s="232">
        <v>428</v>
      </c>
      <c r="I44" s="233" t="s">
        <v>453</v>
      </c>
      <c r="K44" s="46"/>
    </row>
    <row r="45" spans="1:15" x14ac:dyDescent="0.25">
      <c r="A45" s="224">
        <v>234</v>
      </c>
      <c r="B45" s="225" t="s">
        <v>36</v>
      </c>
      <c r="C45" s="225" t="s">
        <v>89</v>
      </c>
      <c r="D45" s="225" t="s">
        <v>59</v>
      </c>
      <c r="E45" s="221" t="s">
        <v>14</v>
      </c>
      <c r="F45" s="226" t="s">
        <v>60</v>
      </c>
      <c r="G45" s="227">
        <v>627</v>
      </c>
      <c r="H45" s="227">
        <v>585</v>
      </c>
      <c r="I45" s="228" t="s">
        <v>453</v>
      </c>
      <c r="K45" s="46"/>
    </row>
    <row r="46" spans="1:15" x14ac:dyDescent="0.25">
      <c r="A46" s="229">
        <v>349</v>
      </c>
      <c r="B46" s="230" t="s">
        <v>5</v>
      </c>
      <c r="C46" s="230" t="s">
        <v>319</v>
      </c>
      <c r="D46" s="230" t="s">
        <v>51</v>
      </c>
      <c r="E46" s="222" t="s">
        <v>9</v>
      </c>
      <c r="F46" s="231" t="s">
        <v>28</v>
      </c>
      <c r="G46" s="232">
        <v>492</v>
      </c>
      <c r="H46" s="232">
        <v>492</v>
      </c>
      <c r="I46" s="233" t="s">
        <v>453</v>
      </c>
      <c r="K46" s="46"/>
    </row>
    <row r="47" spans="1:15" x14ac:dyDescent="0.25">
      <c r="A47" s="224">
        <v>231</v>
      </c>
      <c r="B47" s="225" t="s">
        <v>5</v>
      </c>
      <c r="C47" s="225" t="s">
        <v>259</v>
      </c>
      <c r="D47" s="225" t="s">
        <v>399</v>
      </c>
      <c r="E47" s="221" t="s">
        <v>6</v>
      </c>
      <c r="F47" s="226" t="s">
        <v>28</v>
      </c>
      <c r="G47" s="227">
        <v>247</v>
      </c>
      <c r="H47" s="227">
        <v>247</v>
      </c>
      <c r="I47" s="228" t="s">
        <v>453</v>
      </c>
      <c r="K47" s="46"/>
    </row>
    <row r="48" spans="1:15" x14ac:dyDescent="0.25">
      <c r="A48" s="229">
        <v>1206</v>
      </c>
      <c r="B48" s="230" t="s">
        <v>36</v>
      </c>
      <c r="C48" s="230" t="s">
        <v>260</v>
      </c>
      <c r="D48" s="230" t="s">
        <v>90</v>
      </c>
      <c r="E48" s="222" t="s">
        <v>9</v>
      </c>
      <c r="F48" s="231" t="s">
        <v>55</v>
      </c>
      <c r="G48" s="232">
        <v>333</v>
      </c>
      <c r="H48" s="232">
        <v>333</v>
      </c>
      <c r="I48" s="233" t="s">
        <v>453</v>
      </c>
      <c r="K48" s="46"/>
    </row>
    <row r="49" spans="1:11" x14ac:dyDescent="0.25">
      <c r="A49" s="224">
        <v>146</v>
      </c>
      <c r="B49" s="225" t="s">
        <v>36</v>
      </c>
      <c r="C49" s="225" t="s">
        <v>261</v>
      </c>
      <c r="D49" s="225" t="s">
        <v>65</v>
      </c>
      <c r="E49" s="221" t="s">
        <v>8</v>
      </c>
      <c r="F49" s="226" t="s">
        <v>66</v>
      </c>
      <c r="G49" s="227">
        <v>373</v>
      </c>
      <c r="H49" s="227">
        <v>71</v>
      </c>
      <c r="I49" s="228" t="s">
        <v>453</v>
      </c>
      <c r="K49" s="46"/>
    </row>
    <row r="50" spans="1:11" x14ac:dyDescent="0.25">
      <c r="A50" s="229">
        <v>1125</v>
      </c>
      <c r="B50" s="230" t="s">
        <v>36</v>
      </c>
      <c r="C50" s="230" t="s">
        <v>320</v>
      </c>
      <c r="D50" s="230" t="s">
        <v>62</v>
      </c>
      <c r="E50" s="222" t="s">
        <v>7</v>
      </c>
      <c r="F50" s="231" t="s">
        <v>33</v>
      </c>
      <c r="G50" s="232">
        <v>141</v>
      </c>
      <c r="H50" s="232">
        <v>141</v>
      </c>
      <c r="I50" s="233" t="s">
        <v>453</v>
      </c>
      <c r="K50" s="46"/>
    </row>
    <row r="51" spans="1:11" x14ac:dyDescent="0.25">
      <c r="A51" s="224">
        <v>195</v>
      </c>
      <c r="B51" s="225" t="s">
        <v>36</v>
      </c>
      <c r="C51" s="225" t="s">
        <v>321</v>
      </c>
      <c r="D51" s="225" t="s">
        <v>61</v>
      </c>
      <c r="E51" s="221" t="s">
        <v>14</v>
      </c>
      <c r="F51" s="226" t="s">
        <v>33</v>
      </c>
      <c r="G51" s="227">
        <v>785</v>
      </c>
      <c r="H51" s="227">
        <v>785</v>
      </c>
      <c r="I51" s="228" t="s">
        <v>453</v>
      </c>
      <c r="K51" s="46"/>
    </row>
    <row r="52" spans="1:11" x14ac:dyDescent="0.25">
      <c r="A52" s="229">
        <v>138</v>
      </c>
      <c r="B52" s="230" t="s">
        <v>36</v>
      </c>
      <c r="C52" s="230" t="s">
        <v>63</v>
      </c>
      <c r="D52" s="230" t="s">
        <v>64</v>
      </c>
      <c r="E52" s="222" t="s">
        <v>14</v>
      </c>
      <c r="F52" s="231" t="s">
        <v>33</v>
      </c>
      <c r="G52" s="232">
        <v>262</v>
      </c>
      <c r="H52" s="232">
        <v>262</v>
      </c>
      <c r="I52" s="235" t="s">
        <v>453</v>
      </c>
      <c r="K52" s="46"/>
    </row>
    <row r="53" spans="1:11" x14ac:dyDescent="0.25">
      <c r="A53" s="224">
        <v>232</v>
      </c>
      <c r="B53" s="225" t="s">
        <v>5</v>
      </c>
      <c r="C53" s="225" t="s">
        <v>262</v>
      </c>
      <c r="D53" s="225" t="s">
        <v>400</v>
      </c>
      <c r="E53" s="221" t="s">
        <v>12</v>
      </c>
      <c r="F53" s="226" t="s">
        <v>31</v>
      </c>
      <c r="G53" s="227">
        <v>478</v>
      </c>
      <c r="H53" s="227">
        <v>478</v>
      </c>
      <c r="I53" s="228" t="s">
        <v>453</v>
      </c>
      <c r="K53" s="46"/>
    </row>
    <row r="54" spans="1:11" x14ac:dyDescent="0.25">
      <c r="A54" s="229">
        <v>159</v>
      </c>
      <c r="B54" s="230" t="s">
        <v>36</v>
      </c>
      <c r="C54" s="230" t="s">
        <v>67</v>
      </c>
      <c r="D54" s="230" t="s">
        <v>68</v>
      </c>
      <c r="E54" s="222" t="s">
        <v>11</v>
      </c>
      <c r="F54" s="231" t="s">
        <v>28</v>
      </c>
      <c r="G54" s="232">
        <v>350</v>
      </c>
      <c r="H54" s="232">
        <v>350</v>
      </c>
      <c r="I54" s="233" t="s">
        <v>453</v>
      </c>
      <c r="K54" s="46"/>
    </row>
    <row r="55" spans="1:11" x14ac:dyDescent="0.25">
      <c r="A55" s="224">
        <v>1113</v>
      </c>
      <c r="B55" s="225" t="s">
        <v>36</v>
      </c>
      <c r="C55" s="236" t="s">
        <v>338</v>
      </c>
      <c r="D55" s="225" t="s">
        <v>91</v>
      </c>
      <c r="E55" s="221" t="s">
        <v>14</v>
      </c>
      <c r="F55" s="226" t="s">
        <v>30</v>
      </c>
      <c r="G55" s="227">
        <v>731</v>
      </c>
      <c r="H55" s="227">
        <v>656</v>
      </c>
      <c r="I55" s="228" t="s">
        <v>453</v>
      </c>
      <c r="K55" s="46"/>
    </row>
    <row r="56" spans="1:11" x14ac:dyDescent="0.25">
      <c r="A56" s="229">
        <v>269</v>
      </c>
      <c r="B56" s="230" t="s">
        <v>36</v>
      </c>
      <c r="C56" s="230" t="s">
        <v>322</v>
      </c>
      <c r="D56" s="230" t="s">
        <v>205</v>
      </c>
      <c r="E56" s="222" t="s">
        <v>11</v>
      </c>
      <c r="F56" s="231" t="s">
        <v>28</v>
      </c>
      <c r="G56" s="232">
        <v>432</v>
      </c>
      <c r="H56" s="232">
        <v>432</v>
      </c>
      <c r="I56" s="233" t="s">
        <v>453</v>
      </c>
      <c r="K56" s="46"/>
    </row>
    <row r="57" spans="1:11" x14ac:dyDescent="0.25">
      <c r="A57" s="224">
        <v>361</v>
      </c>
      <c r="B57" s="225" t="s">
        <v>36</v>
      </c>
      <c r="C57" s="225" t="s">
        <v>135</v>
      </c>
      <c r="D57" s="225" t="s">
        <v>401</v>
      </c>
      <c r="E57" s="221" t="s">
        <v>6</v>
      </c>
      <c r="F57" s="226" t="s">
        <v>33</v>
      </c>
      <c r="G57" s="227">
        <v>408</v>
      </c>
      <c r="H57" s="227">
        <v>408</v>
      </c>
      <c r="I57" s="228" t="s">
        <v>453</v>
      </c>
      <c r="K57" s="46"/>
    </row>
    <row r="58" spans="1:11" x14ac:dyDescent="0.25">
      <c r="A58" s="229">
        <v>362</v>
      </c>
      <c r="B58" s="230" t="s">
        <v>36</v>
      </c>
      <c r="C58" s="230" t="s">
        <v>136</v>
      </c>
      <c r="D58" s="230" t="s">
        <v>401</v>
      </c>
      <c r="E58" s="222" t="s">
        <v>6</v>
      </c>
      <c r="F58" s="231" t="s">
        <v>32</v>
      </c>
      <c r="G58" s="232">
        <v>187</v>
      </c>
      <c r="H58" s="232">
        <v>71</v>
      </c>
      <c r="I58" s="233" t="s">
        <v>453</v>
      </c>
      <c r="K58" s="46"/>
    </row>
    <row r="59" spans="1:11" x14ac:dyDescent="0.25">
      <c r="A59" s="224">
        <v>363</v>
      </c>
      <c r="B59" s="225" t="s">
        <v>36</v>
      </c>
      <c r="C59" s="225" t="s">
        <v>137</v>
      </c>
      <c r="D59" s="225" t="s">
        <v>357</v>
      </c>
      <c r="E59" s="221" t="s">
        <v>7</v>
      </c>
      <c r="F59" s="226" t="s">
        <v>33</v>
      </c>
      <c r="G59" s="227">
        <v>376</v>
      </c>
      <c r="H59" s="227">
        <v>376</v>
      </c>
      <c r="I59" s="228" t="s">
        <v>453</v>
      </c>
      <c r="K59" s="46"/>
    </row>
    <row r="60" spans="1:11" x14ac:dyDescent="0.25">
      <c r="A60" s="229">
        <v>364</v>
      </c>
      <c r="B60" s="230" t="s">
        <v>36</v>
      </c>
      <c r="C60" s="230" t="s">
        <v>138</v>
      </c>
      <c r="D60" s="230" t="s">
        <v>357</v>
      </c>
      <c r="E60" s="222" t="s">
        <v>7</v>
      </c>
      <c r="F60" s="231" t="s">
        <v>32</v>
      </c>
      <c r="G60" s="232">
        <v>334</v>
      </c>
      <c r="H60" s="232">
        <v>140</v>
      </c>
      <c r="I60" s="233" t="s">
        <v>453</v>
      </c>
      <c r="K60" s="46"/>
    </row>
    <row r="61" spans="1:11" x14ac:dyDescent="0.25">
      <c r="A61" s="224">
        <v>268</v>
      </c>
      <c r="B61" s="225" t="s">
        <v>36</v>
      </c>
      <c r="C61" s="225" t="s">
        <v>199</v>
      </c>
      <c r="D61" s="225" t="s">
        <v>343</v>
      </c>
      <c r="E61" s="221" t="s">
        <v>9</v>
      </c>
      <c r="F61" s="226" t="s">
        <v>53</v>
      </c>
      <c r="G61" s="227">
        <v>132</v>
      </c>
      <c r="H61" s="227">
        <v>79</v>
      </c>
      <c r="I61" s="228" t="s">
        <v>453</v>
      </c>
      <c r="K61" s="46"/>
    </row>
    <row r="62" spans="1:11" x14ac:dyDescent="0.25">
      <c r="A62" s="229">
        <v>113</v>
      </c>
      <c r="B62" s="230" t="s">
        <v>36</v>
      </c>
      <c r="C62" s="230" t="s">
        <v>139</v>
      </c>
      <c r="D62" s="230" t="s">
        <v>360</v>
      </c>
      <c r="E62" s="222" t="s">
        <v>14</v>
      </c>
      <c r="F62" s="231" t="s">
        <v>28</v>
      </c>
      <c r="G62" s="232">
        <v>546</v>
      </c>
      <c r="H62" s="232">
        <v>546</v>
      </c>
      <c r="I62" s="233" t="s">
        <v>453</v>
      </c>
      <c r="K62" s="46"/>
    </row>
    <row r="63" spans="1:11" x14ac:dyDescent="0.25">
      <c r="A63" s="224">
        <v>365</v>
      </c>
      <c r="B63" s="225" t="s">
        <v>36</v>
      </c>
      <c r="C63" s="225" t="s">
        <v>140</v>
      </c>
      <c r="D63" s="225" t="s">
        <v>358</v>
      </c>
      <c r="E63" s="221" t="s">
        <v>11</v>
      </c>
      <c r="F63" s="226" t="s">
        <v>33</v>
      </c>
      <c r="G63" s="227">
        <v>281</v>
      </c>
      <c r="H63" s="227">
        <v>281</v>
      </c>
      <c r="I63" s="228" t="s">
        <v>453</v>
      </c>
      <c r="K63" s="46"/>
    </row>
    <row r="64" spans="1:11" x14ac:dyDescent="0.25">
      <c r="A64" s="229">
        <v>366</v>
      </c>
      <c r="B64" s="230" t="s">
        <v>36</v>
      </c>
      <c r="C64" s="230" t="s">
        <v>141</v>
      </c>
      <c r="D64" s="230" t="s">
        <v>358</v>
      </c>
      <c r="E64" s="222" t="s">
        <v>11</v>
      </c>
      <c r="F64" s="231" t="s">
        <v>32</v>
      </c>
      <c r="G64" s="232">
        <v>179</v>
      </c>
      <c r="H64" s="232">
        <v>75</v>
      </c>
      <c r="I64" s="233" t="s">
        <v>453</v>
      </c>
      <c r="K64" s="46"/>
    </row>
    <row r="65" spans="1:11" x14ac:dyDescent="0.25">
      <c r="A65" s="224">
        <v>238</v>
      </c>
      <c r="B65" s="225" t="s">
        <v>5</v>
      </c>
      <c r="C65" s="225" t="s">
        <v>263</v>
      </c>
      <c r="D65" s="225" t="s">
        <v>402</v>
      </c>
      <c r="E65" s="221" t="s">
        <v>14</v>
      </c>
      <c r="F65" s="226" t="s">
        <v>28</v>
      </c>
      <c r="G65" s="227">
        <v>317</v>
      </c>
      <c r="H65" s="227">
        <v>317</v>
      </c>
      <c r="I65" s="228" t="s">
        <v>453</v>
      </c>
      <c r="K65" s="46"/>
    </row>
    <row r="66" spans="1:11" x14ac:dyDescent="0.25">
      <c r="A66" s="229">
        <v>239</v>
      </c>
      <c r="B66" s="230" t="s">
        <v>5</v>
      </c>
      <c r="C66" s="230" t="s">
        <v>264</v>
      </c>
      <c r="D66" s="230" t="s">
        <v>403</v>
      </c>
      <c r="E66" s="222" t="s">
        <v>13</v>
      </c>
      <c r="F66" s="231" t="s">
        <v>28</v>
      </c>
      <c r="G66" s="232">
        <v>244</v>
      </c>
      <c r="H66" s="232">
        <v>244</v>
      </c>
      <c r="I66" s="233" t="s">
        <v>453</v>
      </c>
      <c r="K66" s="46"/>
    </row>
    <row r="67" spans="1:11" x14ac:dyDescent="0.25">
      <c r="A67" s="224">
        <v>227</v>
      </c>
      <c r="B67" s="225" t="s">
        <v>5</v>
      </c>
      <c r="C67" s="225" t="s">
        <v>265</v>
      </c>
      <c r="D67" s="225" t="s">
        <v>15</v>
      </c>
      <c r="E67" s="221" t="s">
        <v>8</v>
      </c>
      <c r="F67" s="226" t="s">
        <v>28</v>
      </c>
      <c r="G67" s="227">
        <v>397</v>
      </c>
      <c r="H67" s="227">
        <v>397</v>
      </c>
      <c r="I67" s="228" t="s">
        <v>453</v>
      </c>
      <c r="K67" s="46"/>
    </row>
    <row r="68" spans="1:11" x14ac:dyDescent="0.25">
      <c r="A68" s="229">
        <v>245</v>
      </c>
      <c r="B68" s="230" t="s">
        <v>36</v>
      </c>
      <c r="C68" s="230" t="s">
        <v>142</v>
      </c>
      <c r="D68" s="230" t="s">
        <v>344</v>
      </c>
      <c r="E68" s="222" t="s">
        <v>11</v>
      </c>
      <c r="F68" s="231" t="s">
        <v>69</v>
      </c>
      <c r="G68" s="232">
        <v>105</v>
      </c>
      <c r="H68" s="232">
        <v>105</v>
      </c>
      <c r="I68" s="233" t="s">
        <v>453</v>
      </c>
      <c r="K68" s="46"/>
    </row>
    <row r="69" spans="1:11" x14ac:dyDescent="0.25">
      <c r="A69" s="224">
        <v>258</v>
      </c>
      <c r="B69" s="225" t="s">
        <v>5</v>
      </c>
      <c r="C69" s="225" t="s">
        <v>266</v>
      </c>
      <c r="D69" s="225" t="s">
        <v>404</v>
      </c>
      <c r="E69" s="221" t="s">
        <v>12</v>
      </c>
      <c r="F69" s="226" t="s">
        <v>28</v>
      </c>
      <c r="G69" s="227">
        <v>316</v>
      </c>
      <c r="H69" s="227">
        <v>316</v>
      </c>
      <c r="I69" s="228" t="s">
        <v>453</v>
      </c>
      <c r="K69" s="46"/>
    </row>
    <row r="70" spans="1:11" x14ac:dyDescent="0.25">
      <c r="A70" s="229">
        <v>249</v>
      </c>
      <c r="B70" s="230" t="s">
        <v>5</v>
      </c>
      <c r="C70" s="230" t="s">
        <v>267</v>
      </c>
      <c r="D70" s="230" t="s">
        <v>405</v>
      </c>
      <c r="E70" s="222" t="s">
        <v>14</v>
      </c>
      <c r="F70" s="231" t="s">
        <v>28</v>
      </c>
      <c r="G70" s="232">
        <v>463</v>
      </c>
      <c r="H70" s="232">
        <v>463</v>
      </c>
      <c r="I70" s="233" t="s">
        <v>453</v>
      </c>
      <c r="K70" s="46"/>
    </row>
    <row r="71" spans="1:11" x14ac:dyDescent="0.25">
      <c r="A71" s="224">
        <v>131</v>
      </c>
      <c r="B71" s="225" t="s">
        <v>36</v>
      </c>
      <c r="C71" s="225" t="s">
        <v>143</v>
      </c>
      <c r="D71" s="225" t="s">
        <v>359</v>
      </c>
      <c r="E71" s="221" t="s">
        <v>9</v>
      </c>
      <c r="F71" s="226" t="s">
        <v>28</v>
      </c>
      <c r="G71" s="227">
        <v>316</v>
      </c>
      <c r="H71" s="227">
        <v>316</v>
      </c>
      <c r="I71" s="228" t="s">
        <v>453</v>
      </c>
      <c r="K71" s="46"/>
    </row>
    <row r="72" spans="1:11" x14ac:dyDescent="0.25">
      <c r="A72" s="229">
        <v>114</v>
      </c>
      <c r="B72" s="230" t="s">
        <v>36</v>
      </c>
      <c r="C72" s="230" t="s">
        <v>144</v>
      </c>
      <c r="D72" s="230" t="s">
        <v>70</v>
      </c>
      <c r="E72" s="222" t="s">
        <v>11</v>
      </c>
      <c r="F72" s="231" t="s">
        <v>29</v>
      </c>
      <c r="G72" s="232">
        <v>520</v>
      </c>
      <c r="H72" s="232">
        <v>439</v>
      </c>
      <c r="I72" s="233" t="s">
        <v>453</v>
      </c>
      <c r="K72" s="46"/>
    </row>
    <row r="73" spans="1:11" x14ac:dyDescent="0.25">
      <c r="A73" s="224">
        <v>251</v>
      </c>
      <c r="B73" s="225" t="s">
        <v>5</v>
      </c>
      <c r="C73" s="225" t="s">
        <v>268</v>
      </c>
      <c r="D73" s="225" t="s">
        <v>406</v>
      </c>
      <c r="E73" s="221" t="s">
        <v>6</v>
      </c>
      <c r="F73" s="226" t="s">
        <v>28</v>
      </c>
      <c r="G73" s="227">
        <v>275</v>
      </c>
      <c r="H73" s="227">
        <v>275</v>
      </c>
      <c r="I73" s="228" t="s">
        <v>453</v>
      </c>
      <c r="K73" s="46"/>
    </row>
    <row r="74" spans="1:11" x14ac:dyDescent="0.25">
      <c r="A74" s="229">
        <v>252</v>
      </c>
      <c r="B74" s="230" t="s">
        <v>5</v>
      </c>
      <c r="C74" s="230" t="s">
        <v>269</v>
      </c>
      <c r="D74" s="230" t="s">
        <v>407</v>
      </c>
      <c r="E74" s="222" t="s">
        <v>13</v>
      </c>
      <c r="F74" s="231" t="s">
        <v>28</v>
      </c>
      <c r="G74" s="232">
        <v>316</v>
      </c>
      <c r="H74" s="232">
        <v>316</v>
      </c>
      <c r="I74" s="233" t="s">
        <v>453</v>
      </c>
      <c r="K74" s="46"/>
    </row>
    <row r="75" spans="1:11" x14ac:dyDescent="0.25">
      <c r="A75" s="224">
        <v>134</v>
      </c>
      <c r="B75" s="225" t="s">
        <v>36</v>
      </c>
      <c r="C75" s="225" t="s">
        <v>337</v>
      </c>
      <c r="D75" s="225" t="s">
        <v>71</v>
      </c>
      <c r="E75" s="221" t="s">
        <v>9</v>
      </c>
      <c r="F75" s="226" t="s">
        <v>29</v>
      </c>
      <c r="G75" s="227">
        <v>296</v>
      </c>
      <c r="H75" s="227">
        <v>251</v>
      </c>
      <c r="I75" s="228" t="s">
        <v>453</v>
      </c>
      <c r="K75" s="46"/>
    </row>
    <row r="76" spans="1:11" x14ac:dyDescent="0.25">
      <c r="A76" s="229">
        <v>200</v>
      </c>
      <c r="B76" s="230" t="s">
        <v>36</v>
      </c>
      <c r="C76" s="230" t="s">
        <v>145</v>
      </c>
      <c r="D76" s="230" t="s">
        <v>72</v>
      </c>
      <c r="E76" s="222" t="s">
        <v>14</v>
      </c>
      <c r="F76" s="231" t="s">
        <v>40</v>
      </c>
      <c r="G76" s="232">
        <v>288</v>
      </c>
      <c r="H76" s="232">
        <v>288</v>
      </c>
      <c r="I76" s="233" t="s">
        <v>453</v>
      </c>
      <c r="K76" s="46"/>
    </row>
    <row r="77" spans="1:11" x14ac:dyDescent="0.25">
      <c r="A77" s="224">
        <v>3064</v>
      </c>
      <c r="B77" s="225" t="s">
        <v>36</v>
      </c>
      <c r="C77" s="225" t="s">
        <v>73</v>
      </c>
      <c r="D77" s="225" t="s">
        <v>345</v>
      </c>
      <c r="E77" s="221" t="s">
        <v>11</v>
      </c>
      <c r="F77" s="226" t="s">
        <v>30</v>
      </c>
      <c r="G77" s="227">
        <v>368</v>
      </c>
      <c r="H77" s="227">
        <v>328</v>
      </c>
      <c r="I77" s="228" t="s">
        <v>453</v>
      </c>
      <c r="K77" s="46"/>
    </row>
    <row r="78" spans="1:11" x14ac:dyDescent="0.25">
      <c r="A78" s="229">
        <v>339</v>
      </c>
      <c r="B78" s="230" t="s">
        <v>5</v>
      </c>
      <c r="C78" s="230" t="s">
        <v>270</v>
      </c>
      <c r="D78" s="230" t="s">
        <v>363</v>
      </c>
      <c r="E78" s="222" t="s">
        <v>7</v>
      </c>
      <c r="F78" s="231" t="s">
        <v>28</v>
      </c>
      <c r="G78" s="232">
        <v>505</v>
      </c>
      <c r="H78" s="232">
        <v>505</v>
      </c>
      <c r="I78" s="233" t="s">
        <v>453</v>
      </c>
      <c r="K78" s="46"/>
    </row>
    <row r="79" spans="1:11" x14ac:dyDescent="0.25">
      <c r="A79" s="224">
        <v>254</v>
      </c>
      <c r="B79" s="225" t="s">
        <v>5</v>
      </c>
      <c r="C79" s="225" t="s">
        <v>271</v>
      </c>
      <c r="D79" s="225" t="s">
        <v>408</v>
      </c>
      <c r="E79" s="221" t="s">
        <v>12</v>
      </c>
      <c r="F79" s="226" t="s">
        <v>31</v>
      </c>
      <c r="G79" s="227">
        <v>731</v>
      </c>
      <c r="H79" s="227">
        <v>731</v>
      </c>
      <c r="I79" s="228" t="s">
        <v>453</v>
      </c>
      <c r="K79" s="46"/>
    </row>
    <row r="80" spans="1:11" x14ac:dyDescent="0.25">
      <c r="A80" s="229">
        <v>257</v>
      </c>
      <c r="B80" s="230" t="s">
        <v>5</v>
      </c>
      <c r="C80" s="230" t="s">
        <v>272</v>
      </c>
      <c r="D80" s="230" t="s">
        <v>409</v>
      </c>
      <c r="E80" s="222" t="s">
        <v>14</v>
      </c>
      <c r="F80" s="231" t="s">
        <v>28</v>
      </c>
      <c r="G80" s="232">
        <v>313</v>
      </c>
      <c r="H80" s="232">
        <v>313</v>
      </c>
      <c r="I80" s="233" t="s">
        <v>453</v>
      </c>
      <c r="K80" s="46"/>
    </row>
    <row r="81" spans="1:11" x14ac:dyDescent="0.25">
      <c r="A81" s="224">
        <v>272</v>
      </c>
      <c r="B81" s="225" t="s">
        <v>5</v>
      </c>
      <c r="C81" s="225" t="s">
        <v>273</v>
      </c>
      <c r="D81" s="225" t="s">
        <v>410</v>
      </c>
      <c r="E81" s="221" t="s">
        <v>12</v>
      </c>
      <c r="F81" s="226" t="s">
        <v>31</v>
      </c>
      <c r="G81" s="227">
        <v>386</v>
      </c>
      <c r="H81" s="227">
        <v>386</v>
      </c>
      <c r="I81" s="228" t="s">
        <v>453</v>
      </c>
      <c r="K81" s="46"/>
    </row>
    <row r="82" spans="1:11" x14ac:dyDescent="0.25">
      <c r="A82" s="229">
        <v>259</v>
      </c>
      <c r="B82" s="230" t="s">
        <v>5</v>
      </c>
      <c r="C82" s="230" t="s">
        <v>274</v>
      </c>
      <c r="D82" s="230" t="s">
        <v>411</v>
      </c>
      <c r="E82" s="222" t="s">
        <v>6</v>
      </c>
      <c r="F82" s="231" t="s">
        <v>28</v>
      </c>
      <c r="G82" s="232">
        <v>356</v>
      </c>
      <c r="H82" s="232">
        <v>356</v>
      </c>
      <c r="I82" s="233" t="s">
        <v>453</v>
      </c>
      <c r="K82" s="46"/>
    </row>
    <row r="83" spans="1:11" x14ac:dyDescent="0.25">
      <c r="A83" s="224">
        <v>344</v>
      </c>
      <c r="B83" s="225" t="s">
        <v>5</v>
      </c>
      <c r="C83" s="225" t="s">
        <v>275</v>
      </c>
      <c r="D83" s="225" t="s">
        <v>412</v>
      </c>
      <c r="E83" s="221" t="s">
        <v>14</v>
      </c>
      <c r="F83" s="226" t="s">
        <v>28</v>
      </c>
      <c r="G83" s="227">
        <v>394</v>
      </c>
      <c r="H83" s="227">
        <v>394</v>
      </c>
      <c r="I83" s="228" t="s">
        <v>453</v>
      </c>
      <c r="K83" s="46"/>
    </row>
    <row r="84" spans="1:11" x14ac:dyDescent="0.25">
      <c r="A84" s="229">
        <v>116</v>
      </c>
      <c r="B84" s="230" t="s">
        <v>36</v>
      </c>
      <c r="C84" s="230" t="s">
        <v>146</v>
      </c>
      <c r="D84" s="230" t="s">
        <v>432</v>
      </c>
      <c r="E84" s="222" t="s">
        <v>14</v>
      </c>
      <c r="F84" s="231" t="s">
        <v>66</v>
      </c>
      <c r="G84" s="232">
        <v>350</v>
      </c>
      <c r="H84" s="232">
        <v>107</v>
      </c>
      <c r="I84" s="233" t="s">
        <v>453</v>
      </c>
      <c r="K84" s="46"/>
    </row>
    <row r="85" spans="1:11" x14ac:dyDescent="0.25">
      <c r="A85" s="224">
        <v>236</v>
      </c>
      <c r="B85" s="225" t="s">
        <v>36</v>
      </c>
      <c r="C85" s="225" t="s">
        <v>147</v>
      </c>
      <c r="D85" s="225" t="s">
        <v>346</v>
      </c>
      <c r="E85" s="221" t="s">
        <v>6</v>
      </c>
      <c r="F85" s="226" t="s">
        <v>34</v>
      </c>
      <c r="G85" s="227">
        <v>229</v>
      </c>
      <c r="H85" s="227">
        <v>229</v>
      </c>
      <c r="I85" s="228" t="s">
        <v>453</v>
      </c>
      <c r="K85" s="46"/>
    </row>
    <row r="86" spans="1:11" x14ac:dyDescent="0.25">
      <c r="A86" s="229">
        <v>209</v>
      </c>
      <c r="B86" s="230" t="s">
        <v>36</v>
      </c>
      <c r="C86" s="230" t="s">
        <v>148</v>
      </c>
      <c r="D86" s="230" t="s">
        <v>433</v>
      </c>
      <c r="E86" s="222" t="s">
        <v>11</v>
      </c>
      <c r="F86" s="231" t="s">
        <v>34</v>
      </c>
      <c r="G86" s="232">
        <v>315</v>
      </c>
      <c r="H86" s="232">
        <v>315</v>
      </c>
      <c r="I86" s="233" t="s">
        <v>453</v>
      </c>
      <c r="K86" s="46"/>
    </row>
    <row r="87" spans="1:11" x14ac:dyDescent="0.25">
      <c r="A87" s="224">
        <v>1122</v>
      </c>
      <c r="B87" s="225" t="s">
        <v>36</v>
      </c>
      <c r="C87" s="225" t="s">
        <v>149</v>
      </c>
      <c r="D87" s="225" t="s">
        <v>432</v>
      </c>
      <c r="E87" s="221" t="s">
        <v>14</v>
      </c>
      <c r="F87" s="226" t="s">
        <v>34</v>
      </c>
      <c r="G87" s="227">
        <v>346</v>
      </c>
      <c r="H87" s="227">
        <v>346</v>
      </c>
      <c r="I87" s="228" t="s">
        <v>453</v>
      </c>
      <c r="K87" s="46"/>
    </row>
    <row r="88" spans="1:11" x14ac:dyDescent="0.25">
      <c r="A88" s="229">
        <v>1129</v>
      </c>
      <c r="B88" s="230" t="s">
        <v>36</v>
      </c>
      <c r="C88" s="230" t="s">
        <v>150</v>
      </c>
      <c r="D88" s="230" t="s">
        <v>74</v>
      </c>
      <c r="E88" s="222" t="s">
        <v>7</v>
      </c>
      <c r="F88" s="231" t="s">
        <v>34</v>
      </c>
      <c r="G88" s="232">
        <v>327</v>
      </c>
      <c r="H88" s="232">
        <v>327</v>
      </c>
      <c r="I88" s="233" t="s">
        <v>453</v>
      </c>
      <c r="K88" s="46"/>
    </row>
    <row r="89" spans="1:11" x14ac:dyDescent="0.25">
      <c r="A89" s="224">
        <v>3071</v>
      </c>
      <c r="B89" s="225" t="s">
        <v>36</v>
      </c>
      <c r="C89" s="225" t="s">
        <v>151</v>
      </c>
      <c r="D89" s="225" t="s">
        <v>432</v>
      </c>
      <c r="E89" s="221" t="s">
        <v>14</v>
      </c>
      <c r="F89" s="226" t="s">
        <v>94</v>
      </c>
      <c r="G89" s="227">
        <v>434</v>
      </c>
      <c r="H89" s="227">
        <v>434</v>
      </c>
      <c r="I89" s="228" t="s">
        <v>453</v>
      </c>
      <c r="K89" s="46"/>
    </row>
    <row r="90" spans="1:11" x14ac:dyDescent="0.25">
      <c r="A90" s="229">
        <v>189</v>
      </c>
      <c r="B90" s="230" t="s">
        <v>36</v>
      </c>
      <c r="C90" s="230" t="s">
        <v>152</v>
      </c>
      <c r="D90" s="230" t="s">
        <v>75</v>
      </c>
      <c r="E90" s="222" t="s">
        <v>6</v>
      </c>
      <c r="F90" s="231" t="s">
        <v>66</v>
      </c>
      <c r="G90" s="232">
        <v>341</v>
      </c>
      <c r="H90" s="232">
        <v>91</v>
      </c>
      <c r="I90" s="233" t="s">
        <v>453</v>
      </c>
      <c r="K90" s="46"/>
    </row>
    <row r="91" spans="1:11" x14ac:dyDescent="0.25">
      <c r="A91" s="224">
        <v>190</v>
      </c>
      <c r="B91" s="225" t="s">
        <v>36</v>
      </c>
      <c r="C91" s="225" t="s">
        <v>153</v>
      </c>
      <c r="D91" s="225" t="s">
        <v>74</v>
      </c>
      <c r="E91" s="221" t="s">
        <v>7</v>
      </c>
      <c r="F91" s="226" t="s">
        <v>94</v>
      </c>
      <c r="G91" s="227">
        <v>421</v>
      </c>
      <c r="H91" s="227">
        <v>421</v>
      </c>
      <c r="I91" s="228" t="s">
        <v>453</v>
      </c>
      <c r="K91" s="46"/>
    </row>
    <row r="92" spans="1:11" x14ac:dyDescent="0.25">
      <c r="A92" s="229">
        <v>132</v>
      </c>
      <c r="B92" s="230" t="s">
        <v>36</v>
      </c>
      <c r="C92" s="230" t="s">
        <v>154</v>
      </c>
      <c r="D92" s="230" t="s">
        <v>75</v>
      </c>
      <c r="E92" s="222" t="s">
        <v>6</v>
      </c>
      <c r="F92" s="231" t="s">
        <v>38</v>
      </c>
      <c r="G92" s="232">
        <v>213</v>
      </c>
      <c r="H92" s="232">
        <v>213</v>
      </c>
      <c r="I92" s="233" t="s">
        <v>453</v>
      </c>
      <c r="K92" s="46"/>
    </row>
    <row r="93" spans="1:11" x14ac:dyDescent="0.25">
      <c r="A93" s="224">
        <v>242</v>
      </c>
      <c r="B93" s="225" t="s">
        <v>36</v>
      </c>
      <c r="C93" s="225" t="s">
        <v>155</v>
      </c>
      <c r="D93" s="225" t="s">
        <v>433</v>
      </c>
      <c r="E93" s="221" t="s">
        <v>11</v>
      </c>
      <c r="F93" s="226" t="s">
        <v>210</v>
      </c>
      <c r="G93" s="227">
        <v>238</v>
      </c>
      <c r="H93" s="227">
        <v>71</v>
      </c>
      <c r="I93" s="228" t="s">
        <v>453</v>
      </c>
      <c r="K93" s="46"/>
    </row>
    <row r="94" spans="1:11" s="2" customFormat="1" x14ac:dyDescent="0.25">
      <c r="A94" s="229">
        <v>1121</v>
      </c>
      <c r="B94" s="230" t="s">
        <v>36</v>
      </c>
      <c r="C94" s="230" t="s">
        <v>156</v>
      </c>
      <c r="D94" s="230" t="s">
        <v>75</v>
      </c>
      <c r="E94" s="222" t="s">
        <v>6</v>
      </c>
      <c r="F94" s="231" t="s">
        <v>208</v>
      </c>
      <c r="G94" s="232">
        <v>515</v>
      </c>
      <c r="H94" s="232">
        <v>515</v>
      </c>
      <c r="I94" s="233" t="s">
        <v>453</v>
      </c>
      <c r="J94"/>
      <c r="K94" s="46"/>
    </row>
    <row r="95" spans="1:11" x14ac:dyDescent="0.25">
      <c r="A95" s="224">
        <v>237</v>
      </c>
      <c r="B95" s="225" t="s">
        <v>36</v>
      </c>
      <c r="C95" s="225" t="s">
        <v>157</v>
      </c>
      <c r="D95" s="225" t="s">
        <v>346</v>
      </c>
      <c r="E95" s="221" t="s">
        <v>6</v>
      </c>
      <c r="F95" s="226" t="s">
        <v>94</v>
      </c>
      <c r="G95" s="227">
        <v>324</v>
      </c>
      <c r="H95" s="227">
        <v>324</v>
      </c>
      <c r="I95" s="228" t="s">
        <v>453</v>
      </c>
      <c r="K95" s="46"/>
    </row>
    <row r="96" spans="1:11" x14ac:dyDescent="0.25">
      <c r="A96" s="229">
        <v>214</v>
      </c>
      <c r="B96" s="230" t="s">
        <v>36</v>
      </c>
      <c r="C96" s="230" t="s">
        <v>158</v>
      </c>
      <c r="D96" s="230" t="s">
        <v>433</v>
      </c>
      <c r="E96" s="222" t="s">
        <v>11</v>
      </c>
      <c r="F96" s="231" t="s">
        <v>224</v>
      </c>
      <c r="G96" s="232">
        <v>216</v>
      </c>
      <c r="H96" s="232">
        <v>216</v>
      </c>
      <c r="I96" s="233" t="s">
        <v>453</v>
      </c>
      <c r="K96" s="46"/>
    </row>
    <row r="97" spans="1:11" x14ac:dyDescent="0.25">
      <c r="A97" s="224">
        <v>243</v>
      </c>
      <c r="B97" s="225" t="s">
        <v>36</v>
      </c>
      <c r="C97" s="225" t="s">
        <v>223</v>
      </c>
      <c r="D97" s="225" t="s">
        <v>346</v>
      </c>
      <c r="E97" s="221" t="s">
        <v>6</v>
      </c>
      <c r="F97" s="226" t="s">
        <v>95</v>
      </c>
      <c r="G97" s="227">
        <v>120</v>
      </c>
      <c r="H97" s="227">
        <v>69</v>
      </c>
      <c r="I97" s="228" t="s">
        <v>453</v>
      </c>
      <c r="K97" s="46"/>
    </row>
    <row r="98" spans="1:11" x14ac:dyDescent="0.25">
      <c r="A98" s="229">
        <v>121</v>
      </c>
      <c r="B98" s="230" t="s">
        <v>36</v>
      </c>
      <c r="C98" s="230" t="s">
        <v>159</v>
      </c>
      <c r="D98" s="230" t="s">
        <v>74</v>
      </c>
      <c r="E98" s="222" t="s">
        <v>7</v>
      </c>
      <c r="F98" s="231" t="s">
        <v>66</v>
      </c>
      <c r="G98" s="232">
        <v>303</v>
      </c>
      <c r="H98" s="232">
        <v>63</v>
      </c>
      <c r="I98" s="233" t="s">
        <v>453</v>
      </c>
      <c r="K98" s="46"/>
    </row>
    <row r="99" spans="1:11" x14ac:dyDescent="0.25">
      <c r="A99" s="224">
        <v>261</v>
      </c>
      <c r="B99" s="225" t="s">
        <v>5</v>
      </c>
      <c r="C99" s="225" t="s">
        <v>276</v>
      </c>
      <c r="D99" s="225" t="s">
        <v>434</v>
      </c>
      <c r="E99" s="221" t="s">
        <v>9</v>
      </c>
      <c r="F99" s="226" t="s">
        <v>31</v>
      </c>
      <c r="G99" s="227">
        <v>700</v>
      </c>
      <c r="H99" s="227">
        <v>700</v>
      </c>
      <c r="I99" s="228" t="s">
        <v>453</v>
      </c>
      <c r="K99" s="46"/>
    </row>
    <row r="100" spans="1:11" x14ac:dyDescent="0.25">
      <c r="A100" s="229">
        <v>262</v>
      </c>
      <c r="B100" s="230" t="s">
        <v>5</v>
      </c>
      <c r="C100" s="230" t="s">
        <v>277</v>
      </c>
      <c r="D100" s="230" t="s">
        <v>413</v>
      </c>
      <c r="E100" s="222" t="s">
        <v>11</v>
      </c>
      <c r="F100" s="231" t="s">
        <v>28</v>
      </c>
      <c r="G100" s="232">
        <v>300</v>
      </c>
      <c r="H100" s="232">
        <v>300</v>
      </c>
      <c r="I100" s="233" t="s">
        <v>453</v>
      </c>
      <c r="K100" s="46"/>
    </row>
    <row r="101" spans="1:11" x14ac:dyDescent="0.25">
      <c r="A101" s="224">
        <v>370</v>
      </c>
      <c r="B101" s="225" t="s">
        <v>5</v>
      </c>
      <c r="C101" s="225" t="s">
        <v>278</v>
      </c>
      <c r="D101" s="225" t="s">
        <v>364</v>
      </c>
      <c r="E101" s="221" t="s">
        <v>11</v>
      </c>
      <c r="F101" s="226" t="s">
        <v>28</v>
      </c>
      <c r="G101" s="227">
        <v>278</v>
      </c>
      <c r="H101" s="227">
        <v>278</v>
      </c>
      <c r="I101" s="228" t="s">
        <v>453</v>
      </c>
      <c r="K101" s="46"/>
    </row>
    <row r="102" spans="1:11" x14ac:dyDescent="0.25">
      <c r="A102" s="229">
        <v>264</v>
      </c>
      <c r="B102" s="230" t="s">
        <v>5</v>
      </c>
      <c r="C102" s="230" t="s">
        <v>311</v>
      </c>
      <c r="D102" s="230" t="s">
        <v>435</v>
      </c>
      <c r="E102" s="222" t="s">
        <v>9</v>
      </c>
      <c r="F102" s="231" t="s">
        <v>29</v>
      </c>
      <c r="G102" s="232">
        <v>341</v>
      </c>
      <c r="H102" s="232">
        <v>237</v>
      </c>
      <c r="I102" s="233" t="s">
        <v>453</v>
      </c>
      <c r="K102" s="46"/>
    </row>
    <row r="103" spans="1:11" x14ac:dyDescent="0.25">
      <c r="A103" s="224">
        <v>193</v>
      </c>
      <c r="B103" s="225" t="s">
        <v>36</v>
      </c>
      <c r="C103" s="225" t="s">
        <v>102</v>
      </c>
      <c r="D103" s="225" t="s">
        <v>76</v>
      </c>
      <c r="E103" s="221" t="s">
        <v>9</v>
      </c>
      <c r="F103" s="226" t="s">
        <v>28</v>
      </c>
      <c r="G103" s="227">
        <v>374</v>
      </c>
      <c r="H103" s="227">
        <v>374</v>
      </c>
      <c r="I103" s="228" t="s">
        <v>454</v>
      </c>
      <c r="K103" s="46"/>
    </row>
    <row r="104" spans="1:11" x14ac:dyDescent="0.25">
      <c r="A104" s="229">
        <v>266</v>
      </c>
      <c r="B104" s="230" t="s">
        <v>5</v>
      </c>
      <c r="C104" s="230" t="s">
        <v>279</v>
      </c>
      <c r="D104" s="230" t="s">
        <v>414</v>
      </c>
      <c r="E104" s="222" t="s">
        <v>14</v>
      </c>
      <c r="F104" s="231" t="s">
        <v>60</v>
      </c>
      <c r="G104" s="232">
        <v>519</v>
      </c>
      <c r="H104" s="232">
        <v>481</v>
      </c>
      <c r="I104" s="233" t="s">
        <v>453</v>
      </c>
      <c r="K104" s="46"/>
    </row>
    <row r="105" spans="1:11" x14ac:dyDescent="0.25">
      <c r="A105" s="224">
        <v>228</v>
      </c>
      <c r="B105" s="225" t="s">
        <v>36</v>
      </c>
      <c r="C105" s="225" t="s">
        <v>77</v>
      </c>
      <c r="D105" s="225" t="s">
        <v>345</v>
      </c>
      <c r="E105" s="221" t="s">
        <v>11</v>
      </c>
      <c r="F105" s="226" t="s">
        <v>40</v>
      </c>
      <c r="G105" s="227">
        <v>104</v>
      </c>
      <c r="H105" s="227">
        <v>104</v>
      </c>
      <c r="I105" s="228" t="s">
        <v>453</v>
      </c>
      <c r="K105" s="46"/>
    </row>
    <row r="106" spans="1:11" x14ac:dyDescent="0.25">
      <c r="A106" s="229">
        <v>271</v>
      </c>
      <c r="B106" s="230" t="s">
        <v>5</v>
      </c>
      <c r="C106" s="230" t="s">
        <v>280</v>
      </c>
      <c r="D106" s="230" t="s">
        <v>415</v>
      </c>
      <c r="E106" s="222" t="s">
        <v>7</v>
      </c>
      <c r="F106" s="231" t="s">
        <v>28</v>
      </c>
      <c r="G106" s="232">
        <v>370</v>
      </c>
      <c r="H106" s="232">
        <v>370</v>
      </c>
      <c r="I106" s="233" t="s">
        <v>453</v>
      </c>
      <c r="K106" s="46"/>
    </row>
    <row r="107" spans="1:11" x14ac:dyDescent="0.25">
      <c r="A107" s="224">
        <v>308</v>
      </c>
      <c r="B107" s="225" t="s">
        <v>5</v>
      </c>
      <c r="C107" s="225" t="s">
        <v>281</v>
      </c>
      <c r="D107" s="225" t="s">
        <v>356</v>
      </c>
      <c r="E107" s="221" t="s">
        <v>14</v>
      </c>
      <c r="F107" s="226" t="s">
        <v>28</v>
      </c>
      <c r="G107" s="227">
        <v>238</v>
      </c>
      <c r="H107" s="227">
        <v>238</v>
      </c>
      <c r="I107" s="228" t="s">
        <v>453</v>
      </c>
      <c r="K107" s="46"/>
    </row>
    <row r="108" spans="1:11" x14ac:dyDescent="0.25">
      <c r="A108" s="229">
        <v>273</v>
      </c>
      <c r="B108" s="230" t="s">
        <v>5</v>
      </c>
      <c r="C108" s="230" t="s">
        <v>282</v>
      </c>
      <c r="D108" s="230" t="s">
        <v>16</v>
      </c>
      <c r="E108" s="222" t="s">
        <v>12</v>
      </c>
      <c r="F108" s="231" t="s">
        <v>31</v>
      </c>
      <c r="G108" s="232">
        <v>360</v>
      </c>
      <c r="H108" s="232">
        <v>360</v>
      </c>
      <c r="I108" s="233" t="s">
        <v>453</v>
      </c>
      <c r="K108" s="46"/>
    </row>
    <row r="109" spans="1:11" x14ac:dyDescent="0.25">
      <c r="A109" s="224">
        <v>284</v>
      </c>
      <c r="B109" s="225" t="s">
        <v>5</v>
      </c>
      <c r="C109" s="225" t="s">
        <v>283</v>
      </c>
      <c r="D109" s="225" t="s">
        <v>369</v>
      </c>
      <c r="E109" s="221" t="s">
        <v>8</v>
      </c>
      <c r="F109" s="226" t="s">
        <v>28</v>
      </c>
      <c r="G109" s="227">
        <v>399</v>
      </c>
      <c r="H109" s="227">
        <v>399</v>
      </c>
      <c r="I109" s="228" t="s">
        <v>453</v>
      </c>
      <c r="K109" s="46"/>
    </row>
    <row r="110" spans="1:11" x14ac:dyDescent="0.25">
      <c r="A110" s="229">
        <v>135</v>
      </c>
      <c r="B110" s="230" t="s">
        <v>36</v>
      </c>
      <c r="C110" s="230" t="s">
        <v>238</v>
      </c>
      <c r="D110" s="230" t="s">
        <v>349</v>
      </c>
      <c r="E110" s="222" t="s">
        <v>11</v>
      </c>
      <c r="F110" s="231" t="s">
        <v>29</v>
      </c>
      <c r="G110" s="232">
        <v>420</v>
      </c>
      <c r="H110" s="232">
        <v>344</v>
      </c>
      <c r="I110" s="233" t="s">
        <v>454</v>
      </c>
      <c r="K110" s="46"/>
    </row>
    <row r="111" spans="1:11" x14ac:dyDescent="0.25">
      <c r="A111" s="224">
        <v>274</v>
      </c>
      <c r="B111" s="225" t="s">
        <v>5</v>
      </c>
      <c r="C111" s="225" t="s">
        <v>284</v>
      </c>
      <c r="D111" s="225" t="s">
        <v>17</v>
      </c>
      <c r="E111" s="221" t="s">
        <v>7</v>
      </c>
      <c r="F111" s="226" t="s">
        <v>28</v>
      </c>
      <c r="G111" s="227">
        <v>383</v>
      </c>
      <c r="H111" s="227">
        <v>383</v>
      </c>
      <c r="I111" s="228" t="s">
        <v>453</v>
      </c>
      <c r="K111" s="46"/>
    </row>
    <row r="112" spans="1:11" x14ac:dyDescent="0.25">
      <c r="A112" s="229">
        <v>165</v>
      </c>
      <c r="B112" s="230" t="s">
        <v>36</v>
      </c>
      <c r="C112" s="230" t="s">
        <v>323</v>
      </c>
      <c r="D112" s="230" t="s">
        <v>78</v>
      </c>
      <c r="E112" s="222" t="s">
        <v>8</v>
      </c>
      <c r="F112" s="231" t="s">
        <v>28</v>
      </c>
      <c r="G112" s="232">
        <v>575</v>
      </c>
      <c r="H112" s="232">
        <v>575</v>
      </c>
      <c r="I112" s="233" t="s">
        <v>453</v>
      </c>
      <c r="K112" s="46"/>
    </row>
    <row r="113" spans="1:11" x14ac:dyDescent="0.25">
      <c r="A113" s="224">
        <v>280</v>
      </c>
      <c r="B113" s="225" t="s">
        <v>5</v>
      </c>
      <c r="C113" s="225" t="s">
        <v>285</v>
      </c>
      <c r="D113" s="225" t="s">
        <v>416</v>
      </c>
      <c r="E113" s="221" t="s">
        <v>7</v>
      </c>
      <c r="F113" s="226" t="s">
        <v>28</v>
      </c>
      <c r="G113" s="227">
        <v>398</v>
      </c>
      <c r="H113" s="227">
        <v>398</v>
      </c>
      <c r="I113" s="228" t="s">
        <v>453</v>
      </c>
      <c r="K113" s="46"/>
    </row>
    <row r="114" spans="1:11" x14ac:dyDescent="0.25">
      <c r="A114" s="229">
        <v>260</v>
      </c>
      <c r="B114" s="230" t="s">
        <v>36</v>
      </c>
      <c r="C114" s="230" t="s">
        <v>200</v>
      </c>
      <c r="D114" s="230" t="s">
        <v>350</v>
      </c>
      <c r="E114" s="222" t="s">
        <v>7</v>
      </c>
      <c r="F114" s="231" t="s">
        <v>212</v>
      </c>
      <c r="G114" s="232">
        <v>40</v>
      </c>
      <c r="H114" s="232">
        <v>40</v>
      </c>
      <c r="I114" s="233" t="s">
        <v>453</v>
      </c>
      <c r="K114" s="46"/>
    </row>
    <row r="115" spans="1:11" x14ac:dyDescent="0.25">
      <c r="A115" s="224">
        <v>285</v>
      </c>
      <c r="B115" s="225" t="s">
        <v>5</v>
      </c>
      <c r="C115" s="225" t="s">
        <v>286</v>
      </c>
      <c r="D115" s="225" t="s">
        <v>18</v>
      </c>
      <c r="E115" s="221" t="s">
        <v>14</v>
      </c>
      <c r="F115" s="226" t="s">
        <v>28</v>
      </c>
      <c r="G115" s="227">
        <v>423</v>
      </c>
      <c r="H115" s="227">
        <v>423</v>
      </c>
      <c r="I115" s="228" t="s">
        <v>453</v>
      </c>
      <c r="K115" s="46"/>
    </row>
    <row r="116" spans="1:11" x14ac:dyDescent="0.25">
      <c r="A116" s="229">
        <v>3065</v>
      </c>
      <c r="B116" s="230" t="s">
        <v>36</v>
      </c>
      <c r="C116" s="230" t="s">
        <v>79</v>
      </c>
      <c r="D116" s="230" t="s">
        <v>351</v>
      </c>
      <c r="E116" s="222" t="s">
        <v>11</v>
      </c>
      <c r="F116" s="231" t="s">
        <v>55</v>
      </c>
      <c r="G116" s="232">
        <v>538</v>
      </c>
      <c r="H116" s="232">
        <v>538</v>
      </c>
      <c r="I116" s="233" t="s">
        <v>453</v>
      </c>
      <c r="K116" s="46"/>
    </row>
    <row r="117" spans="1:11" x14ac:dyDescent="0.25">
      <c r="A117" s="224">
        <v>287</v>
      </c>
      <c r="B117" s="225" t="s">
        <v>5</v>
      </c>
      <c r="C117" s="225" t="s">
        <v>287</v>
      </c>
      <c r="D117" s="225" t="s">
        <v>417</v>
      </c>
      <c r="E117" s="221" t="s">
        <v>12</v>
      </c>
      <c r="F117" s="226" t="s">
        <v>31</v>
      </c>
      <c r="G117" s="227">
        <v>625</v>
      </c>
      <c r="H117" s="227">
        <v>625</v>
      </c>
      <c r="I117" s="228" t="s">
        <v>453</v>
      </c>
      <c r="K117" s="46"/>
    </row>
    <row r="118" spans="1:11" x14ac:dyDescent="0.25">
      <c r="A118" s="229">
        <v>288</v>
      </c>
      <c r="B118" s="230" t="s">
        <v>5</v>
      </c>
      <c r="C118" s="230" t="s">
        <v>288</v>
      </c>
      <c r="D118" s="230" t="s">
        <v>418</v>
      </c>
      <c r="E118" s="222" t="s">
        <v>6</v>
      </c>
      <c r="F118" s="231" t="s">
        <v>28</v>
      </c>
      <c r="G118" s="232">
        <v>391</v>
      </c>
      <c r="H118" s="232">
        <v>391</v>
      </c>
      <c r="I118" s="233" t="s">
        <v>453</v>
      </c>
      <c r="K118" s="46"/>
    </row>
    <row r="119" spans="1:11" x14ac:dyDescent="0.25">
      <c r="A119" s="224">
        <v>290</v>
      </c>
      <c r="B119" s="225" t="s">
        <v>5</v>
      </c>
      <c r="C119" s="225" t="s">
        <v>324</v>
      </c>
      <c r="D119" s="225" t="s">
        <v>419</v>
      </c>
      <c r="E119" s="221" t="s">
        <v>11</v>
      </c>
      <c r="F119" s="226" t="s">
        <v>28</v>
      </c>
      <c r="G119" s="227">
        <v>192</v>
      </c>
      <c r="H119" s="227">
        <v>192</v>
      </c>
      <c r="I119" s="228" t="s">
        <v>453</v>
      </c>
      <c r="K119" s="46"/>
    </row>
    <row r="120" spans="1:11" x14ac:dyDescent="0.25">
      <c r="A120" s="229">
        <v>291</v>
      </c>
      <c r="B120" s="230" t="s">
        <v>5</v>
      </c>
      <c r="C120" s="230" t="s">
        <v>289</v>
      </c>
      <c r="D120" s="230" t="s">
        <v>420</v>
      </c>
      <c r="E120" s="222" t="s">
        <v>14</v>
      </c>
      <c r="F120" s="231" t="s">
        <v>28</v>
      </c>
      <c r="G120" s="232">
        <v>421</v>
      </c>
      <c r="H120" s="232">
        <v>421</v>
      </c>
      <c r="I120" s="233" t="s">
        <v>453</v>
      </c>
      <c r="K120" s="46"/>
    </row>
    <row r="121" spans="1:11" x14ac:dyDescent="0.25">
      <c r="A121" s="224">
        <v>201</v>
      </c>
      <c r="B121" s="225" t="s">
        <v>5</v>
      </c>
      <c r="C121" s="225" t="s">
        <v>325</v>
      </c>
      <c r="D121" s="225" t="s">
        <v>370</v>
      </c>
      <c r="E121" s="221" t="s">
        <v>8</v>
      </c>
      <c r="F121" s="226" t="s">
        <v>32</v>
      </c>
      <c r="G121" s="227">
        <v>323</v>
      </c>
      <c r="H121" s="227">
        <v>145</v>
      </c>
      <c r="I121" s="228" t="s">
        <v>453</v>
      </c>
      <c r="K121" s="46"/>
    </row>
    <row r="122" spans="1:11" x14ac:dyDescent="0.25">
      <c r="A122" s="229">
        <v>292</v>
      </c>
      <c r="B122" s="230" t="s">
        <v>5</v>
      </c>
      <c r="C122" s="230" t="s">
        <v>326</v>
      </c>
      <c r="D122" s="230" t="s">
        <v>19</v>
      </c>
      <c r="E122" s="222" t="s">
        <v>12</v>
      </c>
      <c r="F122" s="231" t="s">
        <v>207</v>
      </c>
      <c r="G122" s="232">
        <v>340</v>
      </c>
      <c r="H122" s="232">
        <v>340</v>
      </c>
      <c r="I122" s="233" t="s">
        <v>453</v>
      </c>
      <c r="K122" s="46"/>
    </row>
    <row r="123" spans="1:11" x14ac:dyDescent="0.25">
      <c r="A123" s="224">
        <v>294</v>
      </c>
      <c r="B123" s="225" t="s">
        <v>5</v>
      </c>
      <c r="C123" s="225" t="s">
        <v>290</v>
      </c>
      <c r="D123" s="225" t="s">
        <v>441</v>
      </c>
      <c r="E123" s="221" t="s">
        <v>14</v>
      </c>
      <c r="F123" s="226" t="s">
        <v>28</v>
      </c>
      <c r="G123" s="227">
        <v>404</v>
      </c>
      <c r="H123" s="227">
        <v>404</v>
      </c>
      <c r="I123" s="228" t="s">
        <v>453</v>
      </c>
      <c r="K123" s="46"/>
    </row>
    <row r="124" spans="1:11" x14ac:dyDescent="0.25">
      <c r="A124" s="229">
        <v>295</v>
      </c>
      <c r="B124" s="230" t="s">
        <v>5</v>
      </c>
      <c r="C124" s="230" t="s">
        <v>291</v>
      </c>
      <c r="D124" s="230" t="s">
        <v>20</v>
      </c>
      <c r="E124" s="222" t="s">
        <v>7</v>
      </c>
      <c r="F124" s="231" t="s">
        <v>28</v>
      </c>
      <c r="G124" s="232">
        <v>308</v>
      </c>
      <c r="H124" s="232">
        <v>308</v>
      </c>
      <c r="I124" s="233" t="s">
        <v>453</v>
      </c>
      <c r="K124" s="46"/>
    </row>
    <row r="125" spans="1:11" x14ac:dyDescent="0.25">
      <c r="A125" s="224">
        <v>301</v>
      </c>
      <c r="B125" s="225" t="s">
        <v>5</v>
      </c>
      <c r="C125" s="225" t="s">
        <v>292</v>
      </c>
      <c r="D125" s="225" t="s">
        <v>421</v>
      </c>
      <c r="E125" s="221" t="s">
        <v>7</v>
      </c>
      <c r="F125" s="226" t="s">
        <v>34</v>
      </c>
      <c r="G125" s="227">
        <v>227</v>
      </c>
      <c r="H125" s="227">
        <v>227</v>
      </c>
      <c r="I125" s="228" t="s">
        <v>453</v>
      </c>
      <c r="K125" s="46"/>
    </row>
    <row r="126" spans="1:11" x14ac:dyDescent="0.25">
      <c r="A126" s="229">
        <v>161</v>
      </c>
      <c r="B126" s="230" t="s">
        <v>36</v>
      </c>
      <c r="C126" s="230" t="s">
        <v>160</v>
      </c>
      <c r="D126" s="230" t="s">
        <v>347</v>
      </c>
      <c r="E126" s="222" t="s">
        <v>11</v>
      </c>
      <c r="F126" s="231" t="s">
        <v>29</v>
      </c>
      <c r="G126" s="232">
        <v>323</v>
      </c>
      <c r="H126" s="232">
        <v>246</v>
      </c>
      <c r="I126" s="233" t="s">
        <v>453</v>
      </c>
      <c r="K126" s="46"/>
    </row>
    <row r="127" spans="1:11" x14ac:dyDescent="0.25">
      <c r="A127" s="224">
        <v>299</v>
      </c>
      <c r="B127" s="225" t="s">
        <v>5</v>
      </c>
      <c r="C127" s="225" t="s">
        <v>293</v>
      </c>
      <c r="D127" s="225" t="s">
        <v>422</v>
      </c>
      <c r="E127" s="221" t="s">
        <v>6</v>
      </c>
      <c r="F127" s="226" t="s">
        <v>28</v>
      </c>
      <c r="G127" s="227">
        <v>409</v>
      </c>
      <c r="H127" s="227">
        <v>409</v>
      </c>
      <c r="I127" s="228" t="s">
        <v>453</v>
      </c>
      <c r="K127" s="46"/>
    </row>
    <row r="128" spans="1:11" x14ac:dyDescent="0.25">
      <c r="A128" s="229">
        <v>117</v>
      </c>
      <c r="B128" s="230" t="s">
        <v>36</v>
      </c>
      <c r="C128" s="230" t="s">
        <v>103</v>
      </c>
      <c r="D128" s="230" t="s">
        <v>352</v>
      </c>
      <c r="E128" s="222" t="s">
        <v>11</v>
      </c>
      <c r="F128" s="231" t="s">
        <v>29</v>
      </c>
      <c r="G128" s="232">
        <v>427</v>
      </c>
      <c r="H128" s="232">
        <v>334</v>
      </c>
      <c r="I128" s="233" t="s">
        <v>453</v>
      </c>
      <c r="K128" s="46"/>
    </row>
    <row r="129" spans="1:11" x14ac:dyDescent="0.25">
      <c r="A129" s="224">
        <v>300</v>
      </c>
      <c r="B129" s="225" t="s">
        <v>5</v>
      </c>
      <c r="C129" s="225" t="s">
        <v>294</v>
      </c>
      <c r="D129" s="225" t="s">
        <v>423</v>
      </c>
      <c r="E129" s="221" t="s">
        <v>9</v>
      </c>
      <c r="F129" s="226" t="s">
        <v>28</v>
      </c>
      <c r="G129" s="227">
        <v>512</v>
      </c>
      <c r="H129" s="227">
        <v>512</v>
      </c>
      <c r="I129" s="228" t="s">
        <v>453</v>
      </c>
      <c r="K129" s="46"/>
    </row>
    <row r="130" spans="1:11" x14ac:dyDescent="0.25">
      <c r="A130" s="229">
        <v>316</v>
      </c>
      <c r="B130" s="230" t="s">
        <v>5</v>
      </c>
      <c r="C130" s="230" t="s">
        <v>295</v>
      </c>
      <c r="D130" s="230" t="s">
        <v>424</v>
      </c>
      <c r="E130" s="222" t="s">
        <v>6</v>
      </c>
      <c r="F130" s="231" t="s">
        <v>28</v>
      </c>
      <c r="G130" s="232">
        <v>339</v>
      </c>
      <c r="H130" s="232">
        <v>339</v>
      </c>
      <c r="I130" s="233" t="s">
        <v>453</v>
      </c>
      <c r="K130" s="46"/>
    </row>
    <row r="131" spans="1:11" x14ac:dyDescent="0.25">
      <c r="A131" s="224">
        <v>302</v>
      </c>
      <c r="B131" s="225" t="s">
        <v>5</v>
      </c>
      <c r="C131" s="225" t="s">
        <v>312</v>
      </c>
      <c r="D131" s="225" t="s">
        <v>425</v>
      </c>
      <c r="E131" s="221" t="s">
        <v>9</v>
      </c>
      <c r="F131" s="226" t="s">
        <v>29</v>
      </c>
      <c r="G131" s="227">
        <v>572</v>
      </c>
      <c r="H131" s="227">
        <v>434</v>
      </c>
      <c r="I131" s="228" t="s">
        <v>453</v>
      </c>
      <c r="K131" s="46"/>
    </row>
    <row r="132" spans="1:11" x14ac:dyDescent="0.25">
      <c r="A132" s="229">
        <v>173</v>
      </c>
      <c r="B132" s="230" t="s">
        <v>36</v>
      </c>
      <c r="C132" s="230" t="s">
        <v>80</v>
      </c>
      <c r="D132" s="230" t="s">
        <v>81</v>
      </c>
      <c r="E132" s="222" t="s">
        <v>9</v>
      </c>
      <c r="F132" s="231" t="s">
        <v>28</v>
      </c>
      <c r="G132" s="232">
        <v>106</v>
      </c>
      <c r="H132" s="232">
        <v>106</v>
      </c>
      <c r="I132" s="233" t="s">
        <v>454</v>
      </c>
      <c r="K132" s="46"/>
    </row>
    <row r="133" spans="1:11" x14ac:dyDescent="0.25">
      <c r="A133" s="224">
        <v>305</v>
      </c>
      <c r="B133" s="225" t="s">
        <v>5</v>
      </c>
      <c r="C133" s="225" t="s">
        <v>296</v>
      </c>
      <c r="D133" s="225" t="s">
        <v>426</v>
      </c>
      <c r="E133" s="221" t="s">
        <v>13</v>
      </c>
      <c r="F133" s="226" t="s">
        <v>28</v>
      </c>
      <c r="G133" s="227">
        <v>167</v>
      </c>
      <c r="H133" s="227">
        <v>167</v>
      </c>
      <c r="I133" s="228" t="s">
        <v>453</v>
      </c>
      <c r="K133" s="46"/>
    </row>
    <row r="134" spans="1:11" x14ac:dyDescent="0.25">
      <c r="A134" s="229">
        <v>307</v>
      </c>
      <c r="B134" s="230" t="s">
        <v>5</v>
      </c>
      <c r="C134" s="230" t="s">
        <v>297</v>
      </c>
      <c r="D134" s="230" t="s">
        <v>21</v>
      </c>
      <c r="E134" s="222" t="s">
        <v>14</v>
      </c>
      <c r="F134" s="231" t="s">
        <v>28</v>
      </c>
      <c r="G134" s="232">
        <v>349</v>
      </c>
      <c r="H134" s="232">
        <v>349</v>
      </c>
      <c r="I134" s="233" t="s">
        <v>453</v>
      </c>
      <c r="K134" s="46"/>
    </row>
    <row r="135" spans="1:11" x14ac:dyDescent="0.25">
      <c r="A135" s="224">
        <v>409</v>
      </c>
      <c r="B135" s="225" t="s">
        <v>5</v>
      </c>
      <c r="C135" s="225" t="s">
        <v>201</v>
      </c>
      <c r="D135" s="225" t="s">
        <v>427</v>
      </c>
      <c r="E135" s="221" t="s">
        <v>13</v>
      </c>
      <c r="F135" s="226" t="s">
        <v>29</v>
      </c>
      <c r="G135" s="227">
        <v>441</v>
      </c>
      <c r="H135" s="227">
        <v>300</v>
      </c>
      <c r="I135" s="228" t="s">
        <v>453</v>
      </c>
      <c r="K135" s="46"/>
    </row>
    <row r="136" spans="1:11" x14ac:dyDescent="0.25">
      <c r="A136" s="229">
        <v>175</v>
      </c>
      <c r="B136" s="230" t="s">
        <v>5</v>
      </c>
      <c r="C136" s="230" t="s">
        <v>161</v>
      </c>
      <c r="D136" s="230" t="s">
        <v>365</v>
      </c>
      <c r="E136" s="222" t="s">
        <v>7</v>
      </c>
      <c r="F136" s="231" t="s">
        <v>55</v>
      </c>
      <c r="G136" s="232">
        <v>289</v>
      </c>
      <c r="H136" s="232">
        <v>289</v>
      </c>
      <c r="I136" s="233" t="s">
        <v>453</v>
      </c>
      <c r="K136" s="46"/>
    </row>
    <row r="137" spans="1:11" x14ac:dyDescent="0.25">
      <c r="A137" s="224">
        <v>309</v>
      </c>
      <c r="B137" s="225" t="s">
        <v>5</v>
      </c>
      <c r="C137" s="225" t="s">
        <v>298</v>
      </c>
      <c r="D137" s="225" t="s">
        <v>428</v>
      </c>
      <c r="E137" s="221" t="s">
        <v>7</v>
      </c>
      <c r="F137" s="226" t="s">
        <v>28</v>
      </c>
      <c r="G137" s="227">
        <v>311</v>
      </c>
      <c r="H137" s="227">
        <v>311</v>
      </c>
      <c r="I137" s="228" t="s">
        <v>453</v>
      </c>
      <c r="K137" s="46"/>
    </row>
    <row r="138" spans="1:11" x14ac:dyDescent="0.25">
      <c r="A138" s="229">
        <v>197</v>
      </c>
      <c r="B138" s="230" t="s">
        <v>36</v>
      </c>
      <c r="C138" s="230" t="s">
        <v>93</v>
      </c>
      <c r="D138" s="230" t="s">
        <v>372</v>
      </c>
      <c r="E138" s="222" t="s">
        <v>9</v>
      </c>
      <c r="F138" s="231" t="s">
        <v>40</v>
      </c>
      <c r="G138" s="232">
        <v>134</v>
      </c>
      <c r="H138" s="232">
        <v>134</v>
      </c>
      <c r="I138" s="233" t="s">
        <v>453</v>
      </c>
      <c r="K138" s="46"/>
    </row>
    <row r="139" spans="1:11" x14ac:dyDescent="0.25">
      <c r="A139" s="224">
        <v>313</v>
      </c>
      <c r="B139" s="225" t="s">
        <v>5</v>
      </c>
      <c r="C139" s="225" t="s">
        <v>299</v>
      </c>
      <c r="D139" s="225" t="s">
        <v>429</v>
      </c>
      <c r="E139" s="221" t="s">
        <v>9</v>
      </c>
      <c r="F139" s="226" t="s">
        <v>28</v>
      </c>
      <c r="G139" s="227">
        <v>330</v>
      </c>
      <c r="H139" s="227">
        <v>330</v>
      </c>
      <c r="I139" s="228" t="s">
        <v>453</v>
      </c>
      <c r="K139" s="46"/>
    </row>
    <row r="140" spans="1:11" x14ac:dyDescent="0.25">
      <c r="A140" s="229">
        <v>3066</v>
      </c>
      <c r="B140" s="230" t="s">
        <v>36</v>
      </c>
      <c r="C140" s="230" t="s">
        <v>162</v>
      </c>
      <c r="D140" s="230" t="s">
        <v>372</v>
      </c>
      <c r="E140" s="222" t="s">
        <v>9</v>
      </c>
      <c r="F140" s="231" t="s">
        <v>55</v>
      </c>
      <c r="G140" s="232">
        <v>160</v>
      </c>
      <c r="H140" s="232">
        <v>160</v>
      </c>
      <c r="I140" s="233" t="s">
        <v>453</v>
      </c>
      <c r="K140" s="46"/>
    </row>
    <row r="141" spans="1:11" x14ac:dyDescent="0.25">
      <c r="A141" s="224">
        <v>315</v>
      </c>
      <c r="B141" s="225" t="s">
        <v>5</v>
      </c>
      <c r="C141" s="225" t="s">
        <v>300</v>
      </c>
      <c r="D141" s="225" t="s">
        <v>373</v>
      </c>
      <c r="E141" s="221" t="s">
        <v>14</v>
      </c>
      <c r="F141" s="226" t="s">
        <v>28</v>
      </c>
      <c r="G141" s="227">
        <v>301</v>
      </c>
      <c r="H141" s="227">
        <v>301</v>
      </c>
      <c r="I141" s="228" t="s">
        <v>453</v>
      </c>
      <c r="K141" s="46"/>
    </row>
    <row r="142" spans="1:11" x14ac:dyDescent="0.25">
      <c r="A142" s="229">
        <v>322</v>
      </c>
      <c r="B142" s="230" t="s">
        <v>5</v>
      </c>
      <c r="C142" s="230" t="s">
        <v>301</v>
      </c>
      <c r="D142" s="230" t="s">
        <v>374</v>
      </c>
      <c r="E142" s="222" t="s">
        <v>6</v>
      </c>
      <c r="F142" s="231" t="s">
        <v>28</v>
      </c>
      <c r="G142" s="232">
        <v>274</v>
      </c>
      <c r="H142" s="232">
        <v>274</v>
      </c>
      <c r="I142" s="233" t="s">
        <v>453</v>
      </c>
      <c r="K142" s="46"/>
    </row>
    <row r="143" spans="1:11" x14ac:dyDescent="0.25">
      <c r="A143" s="224">
        <v>319</v>
      </c>
      <c r="B143" s="225" t="s">
        <v>5</v>
      </c>
      <c r="C143" s="225" t="s">
        <v>302</v>
      </c>
      <c r="D143" s="225" t="s">
        <v>375</v>
      </c>
      <c r="E143" s="221" t="s">
        <v>14</v>
      </c>
      <c r="F143" s="226" t="s">
        <v>28</v>
      </c>
      <c r="G143" s="227">
        <v>526</v>
      </c>
      <c r="H143" s="227">
        <v>526</v>
      </c>
      <c r="I143" s="228" t="s">
        <v>453</v>
      </c>
      <c r="K143" s="46"/>
    </row>
    <row r="144" spans="1:11" x14ac:dyDescent="0.25">
      <c r="A144" s="229">
        <v>321</v>
      </c>
      <c r="B144" s="230" t="s">
        <v>5</v>
      </c>
      <c r="C144" s="230" t="s">
        <v>303</v>
      </c>
      <c r="D144" s="230" t="s">
        <v>376</v>
      </c>
      <c r="E144" s="222" t="s">
        <v>12</v>
      </c>
      <c r="F144" s="231" t="s">
        <v>31</v>
      </c>
      <c r="G144" s="232">
        <v>432</v>
      </c>
      <c r="H144" s="232">
        <v>432</v>
      </c>
      <c r="I144" s="233" t="s">
        <v>453</v>
      </c>
      <c r="K144" s="46"/>
    </row>
    <row r="145" spans="1:11" x14ac:dyDescent="0.25">
      <c r="A145" s="224">
        <v>324</v>
      </c>
      <c r="B145" s="225" t="s">
        <v>5</v>
      </c>
      <c r="C145" s="225" t="s">
        <v>313</v>
      </c>
      <c r="D145" s="225" t="s">
        <v>377</v>
      </c>
      <c r="E145" s="221" t="s">
        <v>9</v>
      </c>
      <c r="F145" s="226" t="s">
        <v>29</v>
      </c>
      <c r="G145" s="227">
        <v>468</v>
      </c>
      <c r="H145" s="227">
        <v>360</v>
      </c>
      <c r="I145" s="228" t="s">
        <v>453</v>
      </c>
      <c r="K145" s="46"/>
    </row>
    <row r="146" spans="1:11" x14ac:dyDescent="0.25">
      <c r="A146" s="229">
        <v>255</v>
      </c>
      <c r="B146" s="230" t="s">
        <v>36</v>
      </c>
      <c r="C146" s="230" t="s">
        <v>327</v>
      </c>
      <c r="D146" s="230" t="s">
        <v>361</v>
      </c>
      <c r="E146" s="222" t="s">
        <v>11</v>
      </c>
      <c r="F146" s="231" t="s">
        <v>53</v>
      </c>
      <c r="G146" s="232">
        <v>326</v>
      </c>
      <c r="H146" s="232">
        <v>246</v>
      </c>
      <c r="I146" s="233" t="s">
        <v>453</v>
      </c>
      <c r="K146" s="46"/>
    </row>
    <row r="147" spans="1:11" x14ac:dyDescent="0.25">
      <c r="A147" s="224">
        <v>325</v>
      </c>
      <c r="B147" s="225" t="s">
        <v>5</v>
      </c>
      <c r="C147" s="225" t="s">
        <v>304</v>
      </c>
      <c r="D147" s="225" t="s">
        <v>22</v>
      </c>
      <c r="E147" s="221" t="s">
        <v>6</v>
      </c>
      <c r="F147" s="226" t="s">
        <v>28</v>
      </c>
      <c r="G147" s="227">
        <v>411</v>
      </c>
      <c r="H147" s="227">
        <v>411</v>
      </c>
      <c r="I147" s="228" t="s">
        <v>453</v>
      </c>
      <c r="K147" s="46"/>
    </row>
    <row r="148" spans="1:11" x14ac:dyDescent="0.25">
      <c r="A148" s="229">
        <v>326</v>
      </c>
      <c r="B148" s="230" t="s">
        <v>5</v>
      </c>
      <c r="C148" s="230" t="s">
        <v>305</v>
      </c>
      <c r="D148" s="230" t="s">
        <v>378</v>
      </c>
      <c r="E148" s="222" t="s">
        <v>13</v>
      </c>
      <c r="F148" s="231" t="s">
        <v>28</v>
      </c>
      <c r="G148" s="232">
        <v>287</v>
      </c>
      <c r="H148" s="232">
        <v>287</v>
      </c>
      <c r="I148" s="233" t="s">
        <v>453</v>
      </c>
      <c r="K148" s="46"/>
    </row>
    <row r="149" spans="1:11" x14ac:dyDescent="0.25">
      <c r="A149" s="224">
        <v>327</v>
      </c>
      <c r="B149" s="225" t="s">
        <v>5</v>
      </c>
      <c r="C149" s="225" t="s">
        <v>314</v>
      </c>
      <c r="D149" s="225" t="s">
        <v>379</v>
      </c>
      <c r="E149" s="221" t="s">
        <v>9</v>
      </c>
      <c r="F149" s="226" t="s">
        <v>29</v>
      </c>
      <c r="G149" s="227">
        <v>588</v>
      </c>
      <c r="H149" s="227">
        <v>462</v>
      </c>
      <c r="I149" s="228" t="s">
        <v>453</v>
      </c>
      <c r="K149" s="46"/>
    </row>
    <row r="150" spans="1:11" x14ac:dyDescent="0.25">
      <c r="A150" s="229">
        <v>328</v>
      </c>
      <c r="B150" s="230" t="s">
        <v>5</v>
      </c>
      <c r="C150" s="230" t="s">
        <v>306</v>
      </c>
      <c r="D150" s="230" t="s">
        <v>380</v>
      </c>
      <c r="E150" s="222" t="s">
        <v>8</v>
      </c>
      <c r="F150" s="231" t="s">
        <v>28</v>
      </c>
      <c r="G150" s="232">
        <v>545</v>
      </c>
      <c r="H150" s="232">
        <v>545</v>
      </c>
      <c r="I150" s="233" t="s">
        <v>453</v>
      </c>
      <c r="K150" s="46"/>
    </row>
    <row r="151" spans="1:11" x14ac:dyDescent="0.25">
      <c r="A151" s="224">
        <v>329</v>
      </c>
      <c r="B151" s="225" t="s">
        <v>5</v>
      </c>
      <c r="C151" s="225" t="s">
        <v>307</v>
      </c>
      <c r="D151" s="225" t="s">
        <v>23</v>
      </c>
      <c r="E151" s="221" t="s">
        <v>14</v>
      </c>
      <c r="F151" s="226" t="s">
        <v>28</v>
      </c>
      <c r="G151" s="227">
        <v>460</v>
      </c>
      <c r="H151" s="227">
        <v>460</v>
      </c>
      <c r="I151" s="228" t="s">
        <v>453</v>
      </c>
      <c r="K151" s="46"/>
    </row>
    <row r="152" spans="1:11" x14ac:dyDescent="0.25">
      <c r="A152" s="229">
        <v>198</v>
      </c>
      <c r="B152" s="230" t="s">
        <v>36</v>
      </c>
      <c r="C152" s="230" t="s">
        <v>328</v>
      </c>
      <c r="D152" s="230" t="s">
        <v>96</v>
      </c>
      <c r="E152" s="222" t="s">
        <v>7</v>
      </c>
      <c r="F152" s="231" t="s">
        <v>28</v>
      </c>
      <c r="G152" s="232">
        <v>382</v>
      </c>
      <c r="H152" s="232">
        <v>382</v>
      </c>
      <c r="I152" s="235" t="s">
        <v>453</v>
      </c>
      <c r="K152" s="46"/>
    </row>
    <row r="153" spans="1:11" x14ac:dyDescent="0.25">
      <c r="A153" s="224">
        <v>270</v>
      </c>
      <c r="B153" s="225" t="s">
        <v>36</v>
      </c>
      <c r="C153" s="225" t="s">
        <v>329</v>
      </c>
      <c r="D153" s="225" t="s">
        <v>353</v>
      </c>
      <c r="E153" s="221" t="s">
        <v>11</v>
      </c>
      <c r="F153" s="226" t="s">
        <v>52</v>
      </c>
      <c r="G153" s="227">
        <v>169</v>
      </c>
      <c r="H153" s="227">
        <v>169</v>
      </c>
      <c r="I153" s="228" t="s">
        <v>453</v>
      </c>
      <c r="K153" s="46"/>
    </row>
    <row r="154" spans="1:11" x14ac:dyDescent="0.25">
      <c r="A154" s="229">
        <v>330</v>
      </c>
      <c r="B154" s="230" t="s">
        <v>5</v>
      </c>
      <c r="C154" s="230" t="s">
        <v>308</v>
      </c>
      <c r="D154" s="230" t="s">
        <v>381</v>
      </c>
      <c r="E154" s="222" t="s">
        <v>7</v>
      </c>
      <c r="F154" s="231" t="s">
        <v>28</v>
      </c>
      <c r="G154" s="232">
        <v>520</v>
      </c>
      <c r="H154" s="232">
        <v>520</v>
      </c>
      <c r="I154" s="233" t="s">
        <v>453</v>
      </c>
      <c r="K154" s="46"/>
    </row>
    <row r="155" spans="1:11" x14ac:dyDescent="0.25">
      <c r="A155" s="224">
        <v>331</v>
      </c>
      <c r="B155" s="225" t="s">
        <v>5</v>
      </c>
      <c r="C155" s="225" t="s">
        <v>330</v>
      </c>
      <c r="D155" s="225" t="s">
        <v>371</v>
      </c>
      <c r="E155" s="221" t="s">
        <v>7</v>
      </c>
      <c r="F155" s="226" t="s">
        <v>34</v>
      </c>
      <c r="G155" s="227">
        <v>86</v>
      </c>
      <c r="H155" s="227">
        <v>86</v>
      </c>
      <c r="I155" s="228" t="s">
        <v>453</v>
      </c>
      <c r="K155" s="46"/>
    </row>
    <row r="156" spans="1:11" x14ac:dyDescent="0.25">
      <c r="A156" s="229">
        <v>332</v>
      </c>
      <c r="B156" s="230" t="s">
        <v>5</v>
      </c>
      <c r="C156" s="230" t="s">
        <v>315</v>
      </c>
      <c r="D156" s="230" t="s">
        <v>24</v>
      </c>
      <c r="E156" s="222" t="s">
        <v>7</v>
      </c>
      <c r="F156" s="231" t="s">
        <v>29</v>
      </c>
      <c r="G156" s="232">
        <v>449</v>
      </c>
      <c r="H156" s="232">
        <v>360</v>
      </c>
      <c r="I156" s="233" t="s">
        <v>453</v>
      </c>
      <c r="K156" s="46"/>
    </row>
    <row r="157" spans="1:11" x14ac:dyDescent="0.25">
      <c r="A157" s="224">
        <v>125</v>
      </c>
      <c r="B157" s="225" t="s">
        <v>36</v>
      </c>
      <c r="C157" s="225" t="s">
        <v>331</v>
      </c>
      <c r="D157" s="225" t="s">
        <v>354</v>
      </c>
      <c r="E157" s="221" t="s">
        <v>9</v>
      </c>
      <c r="F157" s="226" t="s">
        <v>66</v>
      </c>
      <c r="G157" s="227">
        <v>362</v>
      </c>
      <c r="H157" s="227">
        <v>90</v>
      </c>
      <c r="I157" s="228" t="s">
        <v>453</v>
      </c>
      <c r="K157" s="46"/>
    </row>
    <row r="158" spans="1:11" x14ac:dyDescent="0.25">
      <c r="A158" s="229">
        <v>1117</v>
      </c>
      <c r="B158" s="230" t="s">
        <v>36</v>
      </c>
      <c r="C158" s="230" t="s">
        <v>84</v>
      </c>
      <c r="D158" s="230" t="s">
        <v>355</v>
      </c>
      <c r="E158" s="222" t="s">
        <v>11</v>
      </c>
      <c r="F158" s="231" t="s">
        <v>28</v>
      </c>
      <c r="G158" s="232">
        <v>551</v>
      </c>
      <c r="H158" s="232">
        <v>551</v>
      </c>
      <c r="I158" s="233" t="s">
        <v>453</v>
      </c>
      <c r="K158" s="46"/>
    </row>
    <row r="159" spans="1:11" x14ac:dyDescent="0.25">
      <c r="A159" s="224">
        <v>333</v>
      </c>
      <c r="B159" s="225" t="s">
        <v>5</v>
      </c>
      <c r="C159" s="225" t="s">
        <v>309</v>
      </c>
      <c r="D159" s="225" t="s">
        <v>382</v>
      </c>
      <c r="E159" s="221" t="s">
        <v>7</v>
      </c>
      <c r="F159" s="226" t="s">
        <v>35</v>
      </c>
      <c r="G159" s="227">
        <v>463</v>
      </c>
      <c r="H159" s="227">
        <v>463</v>
      </c>
      <c r="I159" s="228" t="s">
        <v>453</v>
      </c>
      <c r="K159" s="46"/>
    </row>
    <row r="160" spans="1:11" ht="15" customHeight="1" x14ac:dyDescent="0.25">
      <c r="A160" s="229">
        <v>336</v>
      </c>
      <c r="B160" s="230" t="s">
        <v>5</v>
      </c>
      <c r="C160" s="230" t="s">
        <v>316</v>
      </c>
      <c r="D160" s="230" t="s">
        <v>383</v>
      </c>
      <c r="E160" s="222" t="s">
        <v>9</v>
      </c>
      <c r="F160" s="231" t="s">
        <v>29</v>
      </c>
      <c r="G160" s="232">
        <v>303</v>
      </c>
      <c r="H160" s="232">
        <v>233</v>
      </c>
      <c r="I160" s="233" t="s">
        <v>453</v>
      </c>
      <c r="K160" s="46"/>
    </row>
    <row r="161" spans="1:12" x14ac:dyDescent="0.25">
      <c r="A161" s="224">
        <v>335</v>
      </c>
      <c r="B161" s="225" t="s">
        <v>5</v>
      </c>
      <c r="C161" s="225" t="s">
        <v>317</v>
      </c>
      <c r="D161" s="225" t="s">
        <v>25</v>
      </c>
      <c r="E161" s="221" t="s">
        <v>11</v>
      </c>
      <c r="F161" s="226" t="s">
        <v>29</v>
      </c>
      <c r="G161" s="227">
        <v>359</v>
      </c>
      <c r="H161" s="227">
        <v>261</v>
      </c>
      <c r="I161" s="228" t="s">
        <v>453</v>
      </c>
      <c r="K161" s="46"/>
    </row>
    <row r="162" spans="1:12" x14ac:dyDescent="0.25">
      <c r="A162" s="229">
        <v>338</v>
      </c>
      <c r="B162" s="230" t="s">
        <v>5</v>
      </c>
      <c r="C162" s="230" t="s">
        <v>318</v>
      </c>
      <c r="D162" s="230" t="s">
        <v>384</v>
      </c>
      <c r="E162" s="222" t="s">
        <v>9</v>
      </c>
      <c r="F162" s="231" t="s">
        <v>29</v>
      </c>
      <c r="G162" s="232">
        <v>365</v>
      </c>
      <c r="H162" s="232">
        <v>281</v>
      </c>
      <c r="I162" s="233" t="s">
        <v>453</v>
      </c>
      <c r="K162" s="46"/>
    </row>
    <row r="163" spans="1:12" ht="15" customHeight="1" x14ac:dyDescent="0.25">
      <c r="A163" s="224">
        <v>210</v>
      </c>
      <c r="B163" s="225" t="s">
        <v>36</v>
      </c>
      <c r="C163" s="225" t="s">
        <v>163</v>
      </c>
      <c r="D163" s="225" t="s">
        <v>85</v>
      </c>
      <c r="E163" s="221" t="s">
        <v>11</v>
      </c>
      <c r="F163" s="226" t="s">
        <v>29</v>
      </c>
      <c r="G163" s="227">
        <v>467</v>
      </c>
      <c r="H163" s="227">
        <v>386</v>
      </c>
      <c r="I163" s="228" t="s">
        <v>453</v>
      </c>
      <c r="K163" s="46"/>
    </row>
    <row r="164" spans="1:12" ht="15.75" thickBot="1" x14ac:dyDescent="0.3">
      <c r="A164" s="237" t="s">
        <v>26</v>
      </c>
      <c r="B164" s="238"/>
      <c r="C164" s="238">
        <f>COUNTA(C3:C163)</f>
        <v>161</v>
      </c>
      <c r="D164" s="238"/>
      <c r="E164" s="238"/>
      <c r="F164" s="238"/>
      <c r="G164" s="239">
        <f>+SUM(G3:G163)</f>
        <v>56897</v>
      </c>
      <c r="H164" s="239">
        <f>+SUM(H3:H163)</f>
        <v>50706</v>
      </c>
      <c r="I164" s="240"/>
    </row>
    <row r="165" spans="1:12" ht="15" customHeight="1" x14ac:dyDescent="0.25">
      <c r="A165" s="246" t="s">
        <v>458</v>
      </c>
      <c r="B165" s="246"/>
      <c r="C165" s="246"/>
      <c r="D165" s="246"/>
      <c r="E165" s="246"/>
      <c r="F165" s="246"/>
      <c r="G165" s="246"/>
      <c r="H165" s="246"/>
      <c r="I165" s="246"/>
    </row>
    <row r="166" spans="1:12" x14ac:dyDescent="0.25">
      <c r="A166" s="245" t="s">
        <v>460</v>
      </c>
      <c r="B166" s="245"/>
      <c r="C166" s="245"/>
      <c r="D166" s="245"/>
      <c r="E166" s="245"/>
      <c r="F166" s="245"/>
      <c r="G166" s="245"/>
      <c r="H166" s="245"/>
      <c r="I166" s="245"/>
    </row>
    <row r="167" spans="1:12" x14ac:dyDescent="0.25">
      <c r="A167" s="245" t="s">
        <v>191</v>
      </c>
      <c r="B167" s="245"/>
      <c r="C167" s="245"/>
      <c r="D167" s="245"/>
      <c r="E167" s="245"/>
      <c r="F167" s="245"/>
      <c r="G167" s="245"/>
      <c r="H167" s="245"/>
      <c r="I167" s="245"/>
    </row>
    <row r="168" spans="1:12" ht="15" customHeight="1" x14ac:dyDescent="0.25">
      <c r="A168" s="247" t="s">
        <v>452</v>
      </c>
      <c r="B168" s="247"/>
      <c r="C168" s="247"/>
      <c r="D168" s="247"/>
      <c r="E168" s="247"/>
      <c r="F168" s="247"/>
      <c r="G168" s="247"/>
      <c r="H168" s="247"/>
      <c r="I168" s="247"/>
      <c r="J168" s="220"/>
      <c r="K168" s="220"/>
      <c r="L168" s="220"/>
    </row>
    <row r="169" spans="1:12" x14ac:dyDescent="0.25">
      <c r="H169" s="46"/>
    </row>
    <row r="173" spans="1:12" x14ac:dyDescent="0.25">
      <c r="G173" s="46"/>
    </row>
  </sheetData>
  <mergeCells count="5">
    <mergeCell ref="A1:I1"/>
    <mergeCell ref="A167:I167"/>
    <mergeCell ref="A166:I166"/>
    <mergeCell ref="A165:I165"/>
    <mergeCell ref="A168:I168"/>
  </mergeCells>
  <conditionalFormatting sqref="A99:A158 A34:A97">
    <cfRule type="duplicateValues" dxfId="32" priority="18"/>
  </conditionalFormatting>
  <conditionalFormatting sqref="A3:A25">
    <cfRule type="duplicateValues" dxfId="31" priority="13"/>
  </conditionalFormatting>
  <conditionalFormatting sqref="A36">
    <cfRule type="duplicateValues" dxfId="30" priority="12"/>
  </conditionalFormatting>
  <conditionalFormatting sqref="A26:A33">
    <cfRule type="duplicateValues" dxfId="29" priority="11"/>
  </conditionalFormatting>
  <conditionalFormatting sqref="A158:A162">
    <cfRule type="duplicateValues" dxfId="28" priority="10"/>
  </conditionalFormatting>
  <conditionalFormatting sqref="A98">
    <cfRule type="duplicateValues" dxfId="27" priority="7"/>
  </conditionalFormatting>
  <conditionalFormatting sqref="A99">
    <cfRule type="duplicateValues" dxfId="26" priority="6"/>
  </conditionalFormatting>
  <conditionalFormatting sqref="A162">
    <cfRule type="duplicateValues" dxfId="25" priority="4"/>
  </conditionalFormatting>
  <conditionalFormatting sqref="A97">
    <cfRule type="duplicateValues" dxfId="24" priority="3"/>
  </conditionalFormatting>
  <conditionalFormatting sqref="A98">
    <cfRule type="duplicateValues" dxfId="23" priority="2"/>
  </conditionalFormatting>
  <conditionalFormatting sqref="A163">
    <cfRule type="duplicateValues" dxfId="22" priority="1"/>
  </conditionalFormatting>
  <pageMargins left="0.7" right="0.7" top="0.75" bottom="0.75" header="0.3" footer="0.3"/>
  <pageSetup scale="6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7"/>
  <sheetViews>
    <sheetView zoomScale="85" zoomScaleNormal="85" workbookViewId="0">
      <pane ySplit="2" topLeftCell="A3" activePane="bottomLeft" state="frozen"/>
      <selection pane="bottomLeft" activeCell="B52" sqref="B52"/>
    </sheetView>
  </sheetViews>
  <sheetFormatPr defaultRowHeight="15" x14ac:dyDescent="0.25"/>
  <cols>
    <col min="2" max="2" width="52" customWidth="1"/>
    <col min="3" max="4" width="9.7109375" customWidth="1"/>
    <col min="5" max="7" width="14.140625" customWidth="1"/>
    <col min="8" max="8" width="21.42578125" bestFit="1" customWidth="1"/>
    <col min="9" max="9" width="14.140625" customWidth="1"/>
  </cols>
  <sheetData>
    <row r="1" spans="1:10" ht="18.75" x14ac:dyDescent="0.25">
      <c r="A1" s="248" t="s">
        <v>193</v>
      </c>
      <c r="B1" s="248"/>
      <c r="C1" s="248"/>
      <c r="D1" s="248"/>
      <c r="E1" s="248"/>
      <c r="F1" s="248"/>
      <c r="G1" s="248"/>
      <c r="H1" s="248"/>
      <c r="I1" s="248"/>
      <c r="J1" s="18"/>
    </row>
    <row r="2" spans="1:10" ht="30" x14ac:dyDescent="0.25">
      <c r="A2" s="9" t="s">
        <v>1</v>
      </c>
      <c r="B2" s="45" t="s">
        <v>2</v>
      </c>
      <c r="C2" s="45" t="s">
        <v>3</v>
      </c>
      <c r="D2" s="45" t="s">
        <v>0</v>
      </c>
      <c r="E2" s="45" t="s">
        <v>97</v>
      </c>
      <c r="F2" s="45" t="s">
        <v>98</v>
      </c>
      <c r="G2" s="45" t="s">
        <v>99</v>
      </c>
      <c r="H2" s="45" t="s">
        <v>100</v>
      </c>
      <c r="I2" s="45" t="s">
        <v>101</v>
      </c>
    </row>
    <row r="3" spans="1:10" ht="15.75" x14ac:dyDescent="0.25">
      <c r="A3" s="3">
        <v>204</v>
      </c>
      <c r="B3" s="15" t="s">
        <v>248</v>
      </c>
      <c r="C3" s="13">
        <v>1</v>
      </c>
      <c r="D3" s="16" t="s">
        <v>5</v>
      </c>
      <c r="E3" s="99"/>
      <c r="F3" s="101"/>
      <c r="G3" s="101"/>
      <c r="H3" s="100" t="s">
        <v>442</v>
      </c>
      <c r="I3" s="101"/>
    </row>
    <row r="4" spans="1:10" ht="15.75" x14ac:dyDescent="0.25">
      <c r="A4" s="11">
        <v>206</v>
      </c>
      <c r="B4" s="14" t="s">
        <v>250</v>
      </c>
      <c r="C4" s="13">
        <v>7</v>
      </c>
      <c r="D4" s="13" t="s">
        <v>5</v>
      </c>
      <c r="E4" s="99"/>
      <c r="F4" s="100" t="s">
        <v>242</v>
      </c>
      <c r="G4" s="101"/>
      <c r="H4" s="100"/>
      <c r="I4" s="101"/>
    </row>
    <row r="5" spans="1:10" ht="15.75" x14ac:dyDescent="0.25">
      <c r="A5" s="3">
        <v>126</v>
      </c>
      <c r="B5" s="14" t="s">
        <v>43</v>
      </c>
      <c r="C5" s="13">
        <v>1</v>
      </c>
      <c r="D5" s="13" t="s">
        <v>36</v>
      </c>
      <c r="E5" s="99"/>
      <c r="F5" s="100"/>
      <c r="G5" s="101"/>
      <c r="H5" s="100"/>
      <c r="I5" s="100" t="s">
        <v>242</v>
      </c>
    </row>
    <row r="6" spans="1:10" ht="15.75" x14ac:dyDescent="0.25">
      <c r="A6" s="11">
        <v>404</v>
      </c>
      <c r="B6" s="14" t="s">
        <v>310</v>
      </c>
      <c r="C6" s="13">
        <v>5</v>
      </c>
      <c r="D6" s="13" t="s">
        <v>5</v>
      </c>
      <c r="E6" s="100" t="s">
        <v>243</v>
      </c>
      <c r="F6" s="100"/>
      <c r="G6" s="101"/>
      <c r="H6" s="101"/>
      <c r="I6" s="101"/>
    </row>
    <row r="7" spans="1:10" ht="15.75" x14ac:dyDescent="0.25">
      <c r="A7" s="242">
        <v>296</v>
      </c>
      <c r="B7" s="14" t="s">
        <v>253</v>
      </c>
      <c r="C7" s="13">
        <v>1</v>
      </c>
      <c r="D7" s="13" t="s">
        <v>5</v>
      </c>
      <c r="E7" s="99"/>
      <c r="F7" s="100"/>
      <c r="G7" s="100"/>
      <c r="H7" s="100" t="s">
        <v>442</v>
      </c>
      <c r="I7" s="101"/>
    </row>
    <row r="8" spans="1:10" ht="15.75" x14ac:dyDescent="0.25">
      <c r="A8" s="11">
        <v>220</v>
      </c>
      <c r="B8" s="14" t="s">
        <v>255</v>
      </c>
      <c r="C8" s="13">
        <v>5</v>
      </c>
      <c r="D8" s="13" t="s">
        <v>5</v>
      </c>
      <c r="E8" s="99"/>
      <c r="F8" s="100" t="s">
        <v>242</v>
      </c>
      <c r="G8" s="100"/>
      <c r="H8" s="100"/>
      <c r="I8" s="101"/>
    </row>
    <row r="9" spans="1:10" ht="15.75" x14ac:dyDescent="0.25">
      <c r="A9" s="3">
        <v>221</v>
      </c>
      <c r="B9" s="14" t="s">
        <v>256</v>
      </c>
      <c r="C9" s="13">
        <v>7</v>
      </c>
      <c r="D9" s="13" t="s">
        <v>5</v>
      </c>
      <c r="E9" s="99"/>
      <c r="F9" s="101"/>
      <c r="G9" s="100" t="s">
        <v>242</v>
      </c>
      <c r="H9" s="101"/>
      <c r="I9" s="101"/>
    </row>
    <row r="10" spans="1:10" ht="15.75" x14ac:dyDescent="0.25">
      <c r="A10" s="11">
        <v>360</v>
      </c>
      <c r="B10" s="14" t="s">
        <v>122</v>
      </c>
      <c r="C10" s="13">
        <v>6</v>
      </c>
      <c r="D10" s="13" t="s">
        <v>5</v>
      </c>
      <c r="E10" s="99"/>
      <c r="F10" s="101"/>
      <c r="G10" s="100" t="s">
        <v>242</v>
      </c>
      <c r="H10" s="101"/>
      <c r="I10" s="101"/>
    </row>
    <row r="11" spans="1:10" ht="15.75" x14ac:dyDescent="0.25">
      <c r="A11" s="3">
        <v>224</v>
      </c>
      <c r="B11" s="15" t="s">
        <v>258</v>
      </c>
      <c r="C11" s="13">
        <v>1</v>
      </c>
      <c r="D11" s="13" t="s">
        <v>5</v>
      </c>
      <c r="E11" s="99"/>
      <c r="F11" s="101"/>
      <c r="G11" s="101"/>
      <c r="H11" s="100" t="s">
        <v>442</v>
      </c>
      <c r="I11" s="101"/>
    </row>
    <row r="12" spans="1:10" ht="15.75" x14ac:dyDescent="0.25">
      <c r="A12" s="11">
        <v>3069</v>
      </c>
      <c r="B12" s="15" t="s">
        <v>54</v>
      </c>
      <c r="C12" s="13">
        <v>1</v>
      </c>
      <c r="D12" s="13" t="s">
        <v>36</v>
      </c>
      <c r="E12" s="99"/>
      <c r="F12" s="100" t="s">
        <v>242</v>
      </c>
      <c r="G12" s="101"/>
      <c r="H12" s="101"/>
      <c r="I12" s="100" t="s">
        <v>242</v>
      </c>
    </row>
    <row r="13" spans="1:10" ht="15.75" x14ac:dyDescent="0.25">
      <c r="A13" s="242">
        <v>199</v>
      </c>
      <c r="B13" s="14" t="s">
        <v>130</v>
      </c>
      <c r="C13" s="13">
        <v>1</v>
      </c>
      <c r="D13" s="13" t="s">
        <v>36</v>
      </c>
      <c r="E13" s="99"/>
      <c r="F13" s="100" t="s">
        <v>242</v>
      </c>
      <c r="G13" s="101"/>
      <c r="H13" s="100" t="s">
        <v>442</v>
      </c>
      <c r="I13" s="101"/>
    </row>
    <row r="14" spans="1:10" ht="15.75" x14ac:dyDescent="0.25">
      <c r="A14" s="11">
        <v>1125</v>
      </c>
      <c r="B14" s="14" t="s">
        <v>320</v>
      </c>
      <c r="C14" s="13">
        <v>6</v>
      </c>
      <c r="D14" s="13" t="s">
        <v>36</v>
      </c>
      <c r="E14" s="99"/>
      <c r="F14" s="100" t="s">
        <v>242</v>
      </c>
      <c r="G14" s="101"/>
      <c r="H14" s="101"/>
      <c r="I14" s="100" t="s">
        <v>242</v>
      </c>
    </row>
    <row r="15" spans="1:10" ht="15.75" x14ac:dyDescent="0.25">
      <c r="A15" s="3">
        <v>195</v>
      </c>
      <c r="B15" s="14" t="s">
        <v>321</v>
      </c>
      <c r="C15" s="13">
        <v>8</v>
      </c>
      <c r="D15" s="13" t="s">
        <v>36</v>
      </c>
      <c r="E15" s="99"/>
      <c r="F15" s="100" t="s">
        <v>242</v>
      </c>
      <c r="G15" s="101"/>
      <c r="H15" s="101"/>
      <c r="I15" s="100" t="s">
        <v>242</v>
      </c>
    </row>
    <row r="16" spans="1:10" ht="15.75" x14ac:dyDescent="0.25">
      <c r="A16" s="241">
        <v>159</v>
      </c>
      <c r="B16" s="14" t="s">
        <v>67</v>
      </c>
      <c r="C16" s="13">
        <v>5</v>
      </c>
      <c r="D16" s="13" t="s">
        <v>36</v>
      </c>
      <c r="E16" s="99"/>
      <c r="F16" s="101"/>
      <c r="G16" s="101"/>
      <c r="H16" s="100" t="s">
        <v>443</v>
      </c>
      <c r="I16" s="101"/>
    </row>
    <row r="17" spans="1:9" ht="15.75" x14ac:dyDescent="0.25">
      <c r="A17" s="3">
        <v>361</v>
      </c>
      <c r="B17" s="14" t="s">
        <v>135</v>
      </c>
      <c r="C17" s="13">
        <v>7</v>
      </c>
      <c r="D17" s="13" t="s">
        <v>36</v>
      </c>
      <c r="E17" s="99"/>
      <c r="F17" s="100" t="s">
        <v>242</v>
      </c>
      <c r="G17" s="101"/>
      <c r="H17" s="101"/>
      <c r="I17" s="101"/>
    </row>
    <row r="18" spans="1:9" ht="15.75" x14ac:dyDescent="0.25">
      <c r="A18" s="11">
        <v>227</v>
      </c>
      <c r="B18" s="14" t="s">
        <v>265</v>
      </c>
      <c r="C18" s="13">
        <v>1</v>
      </c>
      <c r="D18" s="13" t="s">
        <v>5</v>
      </c>
      <c r="E18" s="100" t="s">
        <v>242</v>
      </c>
      <c r="F18" s="101"/>
      <c r="G18" s="101"/>
      <c r="H18" s="100"/>
      <c r="I18" s="101"/>
    </row>
    <row r="19" spans="1:9" ht="15.75" x14ac:dyDescent="0.25">
      <c r="A19" s="3">
        <v>245</v>
      </c>
      <c r="B19" s="24" t="s">
        <v>142</v>
      </c>
      <c r="C19" s="13">
        <v>5</v>
      </c>
      <c r="D19" s="16" t="s">
        <v>36</v>
      </c>
      <c r="E19" s="97"/>
      <c r="F19" s="100" t="s">
        <v>242</v>
      </c>
      <c r="G19" s="100"/>
      <c r="H19" s="101"/>
      <c r="I19" s="101"/>
    </row>
    <row r="20" spans="1:9" ht="15.75" x14ac:dyDescent="0.25">
      <c r="A20" s="11">
        <v>3064</v>
      </c>
      <c r="B20" s="15" t="s">
        <v>73</v>
      </c>
      <c r="C20" s="13">
        <v>5</v>
      </c>
      <c r="D20" s="13" t="s">
        <v>36</v>
      </c>
      <c r="E20" s="99"/>
      <c r="F20" s="101"/>
      <c r="G20" s="101"/>
      <c r="H20" s="101"/>
      <c r="I20" s="100" t="s">
        <v>242</v>
      </c>
    </row>
    <row r="21" spans="1:9" ht="15.75" x14ac:dyDescent="0.25">
      <c r="A21" s="3">
        <v>236</v>
      </c>
      <c r="B21" s="17" t="s">
        <v>147</v>
      </c>
      <c r="C21" s="13">
        <v>7</v>
      </c>
      <c r="D21" s="13" t="s">
        <v>36</v>
      </c>
      <c r="E21" s="99"/>
      <c r="F21" s="101"/>
      <c r="G21" s="101"/>
      <c r="H21" s="101"/>
      <c r="I21" s="100" t="s">
        <v>242</v>
      </c>
    </row>
    <row r="22" spans="1:9" ht="15.75" x14ac:dyDescent="0.25">
      <c r="A22" s="11">
        <v>262</v>
      </c>
      <c r="B22" s="15" t="s">
        <v>277</v>
      </c>
      <c r="C22" s="13">
        <v>5</v>
      </c>
      <c r="D22" s="13" t="s">
        <v>5</v>
      </c>
      <c r="E22" s="99"/>
      <c r="F22" s="100" t="s">
        <v>242</v>
      </c>
      <c r="G22" s="100" t="s">
        <v>242</v>
      </c>
      <c r="H22" s="101"/>
      <c r="I22" s="101"/>
    </row>
    <row r="23" spans="1:9" ht="15.75" x14ac:dyDescent="0.25">
      <c r="A23" s="243">
        <v>193</v>
      </c>
      <c r="B23" s="15" t="s">
        <v>102</v>
      </c>
      <c r="C23" s="13">
        <v>4</v>
      </c>
      <c r="D23" s="13" t="s">
        <v>36</v>
      </c>
      <c r="E23" s="99"/>
      <c r="F23" s="101"/>
      <c r="G23" s="100" t="s">
        <v>242</v>
      </c>
      <c r="H23" s="100" t="s">
        <v>442</v>
      </c>
      <c r="I23" s="101"/>
    </row>
    <row r="24" spans="1:9" ht="15.75" x14ac:dyDescent="0.25">
      <c r="A24" s="11">
        <v>228</v>
      </c>
      <c r="B24" s="15" t="s">
        <v>77</v>
      </c>
      <c r="C24" s="13">
        <v>5</v>
      </c>
      <c r="D24" s="13" t="s">
        <v>36</v>
      </c>
      <c r="E24" s="99"/>
      <c r="F24" s="99"/>
      <c r="G24" s="100" t="s">
        <v>242</v>
      </c>
      <c r="H24" s="99"/>
      <c r="I24" s="100"/>
    </row>
    <row r="25" spans="1:9" ht="15.75" x14ac:dyDescent="0.25">
      <c r="A25" s="3">
        <v>271</v>
      </c>
      <c r="B25" s="14" t="s">
        <v>280</v>
      </c>
      <c r="C25" s="13">
        <v>6</v>
      </c>
      <c r="D25" s="13" t="s">
        <v>5</v>
      </c>
      <c r="E25" s="101"/>
      <c r="F25" s="101"/>
      <c r="G25" s="101"/>
      <c r="H25" s="101"/>
      <c r="I25" s="100" t="s">
        <v>242</v>
      </c>
    </row>
    <row r="26" spans="1:9" ht="15.75" x14ac:dyDescent="0.25">
      <c r="A26" s="11">
        <v>308</v>
      </c>
      <c r="B26" s="14" t="s">
        <v>281</v>
      </c>
      <c r="C26" s="13">
        <v>8</v>
      </c>
      <c r="D26" s="13" t="s">
        <v>5</v>
      </c>
      <c r="E26" s="99"/>
      <c r="F26" s="100" t="s">
        <v>242</v>
      </c>
      <c r="G26" s="97"/>
      <c r="H26" s="97"/>
      <c r="I26" s="101"/>
    </row>
    <row r="27" spans="1:9" ht="15.75" x14ac:dyDescent="0.25">
      <c r="A27" s="3">
        <v>284</v>
      </c>
      <c r="B27" s="14" t="s">
        <v>283</v>
      </c>
      <c r="C27" s="13">
        <v>1</v>
      </c>
      <c r="D27" s="13" t="s">
        <v>5</v>
      </c>
      <c r="E27" s="101"/>
      <c r="F27" s="101"/>
      <c r="G27" s="101"/>
      <c r="H27" s="100" t="s">
        <v>442</v>
      </c>
      <c r="I27" s="101"/>
    </row>
    <row r="28" spans="1:9" ht="15.75" x14ac:dyDescent="0.25">
      <c r="A28" s="11">
        <v>135</v>
      </c>
      <c r="B28" s="14" t="s">
        <v>238</v>
      </c>
      <c r="C28" s="13">
        <v>5</v>
      </c>
      <c r="D28" s="13" t="s">
        <v>36</v>
      </c>
      <c r="E28" s="100" t="s">
        <v>242</v>
      </c>
      <c r="F28" s="101"/>
      <c r="G28" s="101"/>
      <c r="H28" s="100" t="s">
        <v>442</v>
      </c>
      <c r="I28" s="100" t="s">
        <v>242</v>
      </c>
    </row>
    <row r="29" spans="1:9" ht="15.75" x14ac:dyDescent="0.25">
      <c r="A29" s="3">
        <v>3065</v>
      </c>
      <c r="B29" s="15" t="s">
        <v>79</v>
      </c>
      <c r="C29" s="13">
        <v>5</v>
      </c>
      <c r="D29" s="13" t="s">
        <v>36</v>
      </c>
      <c r="E29" s="101"/>
      <c r="F29" s="101"/>
      <c r="G29" s="101"/>
      <c r="H29" s="100" t="s">
        <v>442</v>
      </c>
      <c r="I29" s="101"/>
    </row>
    <row r="30" spans="1:9" ht="15.75" x14ac:dyDescent="0.25">
      <c r="A30" s="11">
        <v>288</v>
      </c>
      <c r="B30" s="15" t="s">
        <v>288</v>
      </c>
      <c r="C30" s="13">
        <v>7</v>
      </c>
      <c r="D30" s="13" t="s">
        <v>5</v>
      </c>
      <c r="E30" s="101"/>
      <c r="F30" s="101"/>
      <c r="G30" s="100" t="s">
        <v>242</v>
      </c>
      <c r="H30" s="101"/>
      <c r="I30" s="101"/>
    </row>
    <row r="31" spans="1:9" ht="15.75" x14ac:dyDescent="0.25">
      <c r="A31" s="242">
        <v>292</v>
      </c>
      <c r="B31" s="14" t="s">
        <v>326</v>
      </c>
      <c r="C31" s="13">
        <v>3</v>
      </c>
      <c r="D31" s="13" t="s">
        <v>5</v>
      </c>
      <c r="E31" s="100"/>
      <c r="F31" s="101"/>
      <c r="G31" s="101"/>
      <c r="H31" s="100" t="s">
        <v>442</v>
      </c>
      <c r="I31" s="101"/>
    </row>
    <row r="32" spans="1:9" ht="15.75" x14ac:dyDescent="0.25">
      <c r="A32" s="241">
        <v>300</v>
      </c>
      <c r="B32" s="14" t="s">
        <v>294</v>
      </c>
      <c r="C32" s="13">
        <v>4</v>
      </c>
      <c r="D32" s="13" t="s">
        <v>5</v>
      </c>
      <c r="E32" s="101"/>
      <c r="F32" s="100"/>
      <c r="G32" s="100"/>
      <c r="H32" s="100" t="s">
        <v>442</v>
      </c>
      <c r="I32" s="101"/>
    </row>
    <row r="33" spans="1:9" ht="15.75" x14ac:dyDescent="0.25">
      <c r="A33" s="3">
        <v>307</v>
      </c>
      <c r="B33" s="14" t="s">
        <v>297</v>
      </c>
      <c r="C33" s="13">
        <v>8</v>
      </c>
      <c r="D33" s="13" t="s">
        <v>5</v>
      </c>
      <c r="E33" s="101"/>
      <c r="F33" s="101"/>
      <c r="G33" s="101"/>
      <c r="H33" s="101"/>
      <c r="I33" s="100" t="s">
        <v>242</v>
      </c>
    </row>
    <row r="34" spans="1:9" ht="15.75" x14ac:dyDescent="0.25">
      <c r="A34" s="11">
        <v>197</v>
      </c>
      <c r="B34" s="15" t="s">
        <v>93</v>
      </c>
      <c r="C34" s="13">
        <v>4</v>
      </c>
      <c r="D34" s="13" t="s">
        <v>36</v>
      </c>
      <c r="E34" s="101"/>
      <c r="F34" s="100"/>
      <c r="G34" s="100"/>
      <c r="H34" s="100" t="s">
        <v>444</v>
      </c>
      <c r="I34" s="101"/>
    </row>
    <row r="35" spans="1:9" ht="15.75" x14ac:dyDescent="0.25">
      <c r="A35" s="3">
        <v>313</v>
      </c>
      <c r="B35" s="14" t="s">
        <v>299</v>
      </c>
      <c r="C35" s="13">
        <v>4</v>
      </c>
      <c r="D35" s="13" t="s">
        <v>5</v>
      </c>
      <c r="E35" s="100" t="s">
        <v>242</v>
      </c>
      <c r="F35" s="100"/>
      <c r="G35" s="100"/>
      <c r="H35" s="100"/>
      <c r="I35" s="101"/>
    </row>
    <row r="36" spans="1:9" ht="15.75" x14ac:dyDescent="0.25">
      <c r="A36" s="11">
        <v>3066</v>
      </c>
      <c r="B36" s="15" t="s">
        <v>162</v>
      </c>
      <c r="C36" s="13">
        <v>4</v>
      </c>
      <c r="D36" s="13" t="s">
        <v>36</v>
      </c>
      <c r="E36" s="101"/>
      <c r="F36" s="101"/>
      <c r="G36" s="100" t="s">
        <v>242</v>
      </c>
      <c r="H36" s="101"/>
      <c r="I36" s="101"/>
    </row>
    <row r="37" spans="1:9" ht="15.75" x14ac:dyDescent="0.25">
      <c r="A37" s="3">
        <v>324</v>
      </c>
      <c r="B37" s="15" t="s">
        <v>313</v>
      </c>
      <c r="C37" s="13">
        <v>4</v>
      </c>
      <c r="D37" s="13" t="s">
        <v>5</v>
      </c>
      <c r="E37" s="99"/>
      <c r="F37" s="99"/>
      <c r="G37" s="99"/>
      <c r="H37" s="99"/>
      <c r="I37" s="100" t="s">
        <v>242</v>
      </c>
    </row>
    <row r="38" spans="1:9" ht="15.75" x14ac:dyDescent="0.25">
      <c r="A38" s="11">
        <v>326</v>
      </c>
      <c r="B38" s="15" t="s">
        <v>305</v>
      </c>
      <c r="C38" s="13">
        <v>2</v>
      </c>
      <c r="D38" s="13" t="s">
        <v>5</v>
      </c>
      <c r="E38" s="100" t="s">
        <v>242</v>
      </c>
      <c r="F38" s="101"/>
      <c r="G38" s="100"/>
      <c r="H38" s="101"/>
      <c r="I38" s="101"/>
    </row>
    <row r="39" spans="1:9" ht="15.75" x14ac:dyDescent="0.25">
      <c r="A39" s="3">
        <v>329</v>
      </c>
      <c r="B39" s="15" t="s">
        <v>307</v>
      </c>
      <c r="C39" s="16">
        <v>8</v>
      </c>
      <c r="D39" s="13" t="s">
        <v>5</v>
      </c>
      <c r="E39" s="100" t="s">
        <v>243</v>
      </c>
      <c r="F39" s="101"/>
      <c r="G39" s="100"/>
      <c r="H39" s="101"/>
      <c r="I39" s="101"/>
    </row>
    <row r="40" spans="1:9" ht="15.75" x14ac:dyDescent="0.25">
      <c r="A40" s="106">
        <v>270</v>
      </c>
      <c r="B40" s="14" t="s">
        <v>329</v>
      </c>
      <c r="C40" s="13">
        <v>5</v>
      </c>
      <c r="D40" s="13" t="s">
        <v>36</v>
      </c>
      <c r="E40" s="100"/>
      <c r="F40" s="101"/>
      <c r="G40" s="100"/>
      <c r="H40" s="101"/>
      <c r="I40" s="100" t="s">
        <v>242</v>
      </c>
    </row>
    <row r="41" spans="1:9" ht="15.75" x14ac:dyDescent="0.25">
      <c r="A41" s="107">
        <v>330</v>
      </c>
      <c r="B41" s="15" t="s">
        <v>308</v>
      </c>
      <c r="C41" s="16">
        <v>6</v>
      </c>
      <c r="D41" s="13" t="s">
        <v>5</v>
      </c>
      <c r="E41" s="100"/>
      <c r="F41" s="101"/>
      <c r="G41" s="101"/>
      <c r="H41" s="100" t="s">
        <v>442</v>
      </c>
      <c r="I41" s="100" t="s">
        <v>242</v>
      </c>
    </row>
    <row r="42" spans="1:9" ht="15.75" x14ac:dyDescent="0.25">
      <c r="A42" s="106">
        <v>1117</v>
      </c>
      <c r="B42" s="105" t="s">
        <v>84</v>
      </c>
      <c r="C42" s="98">
        <v>5</v>
      </c>
      <c r="D42" s="104" t="s">
        <v>36</v>
      </c>
      <c r="E42" s="100" t="s">
        <v>243</v>
      </c>
      <c r="F42" s="101"/>
      <c r="G42" s="101"/>
      <c r="H42" s="100" t="s">
        <v>445</v>
      </c>
      <c r="I42" s="101"/>
    </row>
    <row r="43" spans="1:9" ht="15.75" x14ac:dyDescent="0.25">
      <c r="A43" s="107">
        <v>338</v>
      </c>
      <c r="B43" s="103" t="s">
        <v>318</v>
      </c>
      <c r="C43" s="102">
        <v>4</v>
      </c>
      <c r="D43" s="104" t="s">
        <v>5</v>
      </c>
      <c r="E43" s="101"/>
      <c r="F43" s="100" t="s">
        <v>242</v>
      </c>
      <c r="G43" s="101"/>
      <c r="H43" s="101"/>
      <c r="I43" s="101"/>
    </row>
    <row r="44" spans="1:9" ht="15.75" x14ac:dyDescent="0.25">
      <c r="A44" s="106">
        <v>210</v>
      </c>
      <c r="B44" s="103" t="s">
        <v>163</v>
      </c>
      <c r="C44" s="98">
        <v>5</v>
      </c>
      <c r="D44" s="104" t="s">
        <v>36</v>
      </c>
      <c r="E44" s="101"/>
      <c r="F44" s="101"/>
      <c r="G44" s="101"/>
      <c r="H44" s="101"/>
      <c r="I44" s="100" t="s">
        <v>242</v>
      </c>
    </row>
    <row r="45" spans="1:9" x14ac:dyDescent="0.25">
      <c r="A45" s="19" t="s">
        <v>26</v>
      </c>
      <c r="B45" s="9">
        <f>COUNTA(B3:B44)</f>
        <v>42</v>
      </c>
      <c r="C45" s="9"/>
      <c r="D45" s="19"/>
      <c r="E45" s="20">
        <f>COUNTA(E3:E44)</f>
        <v>7</v>
      </c>
      <c r="F45" s="20">
        <f>COUNTA(F3:F44)</f>
        <v>11</v>
      </c>
      <c r="G45" s="20">
        <f>COUNTA(G3:G44)</f>
        <v>7</v>
      </c>
      <c r="H45" s="20">
        <f>COUNTA(H3:H44)</f>
        <v>14</v>
      </c>
      <c r="I45" s="20">
        <f>COUNTA(I3:I44)</f>
        <v>13</v>
      </c>
    </row>
    <row r="46" spans="1:9" x14ac:dyDescent="0.25">
      <c r="A46" s="250" t="s">
        <v>104</v>
      </c>
      <c r="B46" s="250"/>
      <c r="C46" s="250"/>
      <c r="D46" s="250"/>
      <c r="E46" s="250"/>
      <c r="F46" s="250"/>
      <c r="G46" s="250"/>
      <c r="H46" s="250"/>
      <c r="I46" s="250"/>
    </row>
    <row r="47" spans="1:9" x14ac:dyDescent="0.25">
      <c r="A47" s="249" t="s">
        <v>105</v>
      </c>
      <c r="B47" s="249"/>
      <c r="C47" s="249"/>
      <c r="D47" s="249"/>
      <c r="E47" s="249"/>
      <c r="F47" s="249"/>
      <c r="G47" s="249"/>
      <c r="H47" s="249"/>
      <c r="I47" s="249"/>
    </row>
  </sheetData>
  <mergeCells count="3">
    <mergeCell ref="A1:I1"/>
    <mergeCell ref="A47:I47"/>
    <mergeCell ref="A46:I46"/>
  </mergeCells>
  <pageMargins left="0.7" right="0.7" top="0.75" bottom="0.75" header="0.3" footer="0.3"/>
  <pageSetup scale="62" fitToHeight="0"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4"/>
  <sheetViews>
    <sheetView zoomScale="90" zoomScaleNormal="90" workbookViewId="0">
      <selection activeCell="A13" sqref="A13:I13"/>
    </sheetView>
  </sheetViews>
  <sheetFormatPr defaultRowHeight="15" x14ac:dyDescent="0.25"/>
  <cols>
    <col min="1" max="9" width="10.5703125" customWidth="1"/>
  </cols>
  <sheetData>
    <row r="1" spans="1:13" ht="19.5" thickBot="1" x14ac:dyDescent="0.3">
      <c r="A1" s="22" t="s">
        <v>448</v>
      </c>
      <c r="B1" s="22"/>
      <c r="C1" s="22"/>
      <c r="D1" s="22"/>
      <c r="E1" s="22"/>
      <c r="F1" s="22"/>
      <c r="G1" s="22"/>
      <c r="H1" s="22"/>
      <c r="I1" s="21"/>
      <c r="J1" s="18"/>
      <c r="K1" s="18"/>
      <c r="L1" s="18"/>
      <c r="M1" s="18"/>
    </row>
    <row r="2" spans="1:13" ht="15.75" customHeight="1" x14ac:dyDescent="0.25">
      <c r="A2" s="256" t="s">
        <v>108</v>
      </c>
      <c r="B2" s="253" t="s">
        <v>106</v>
      </c>
      <c r="C2" s="254"/>
      <c r="D2" s="254"/>
      <c r="E2" s="255"/>
      <c r="F2" s="253" t="s">
        <v>107</v>
      </c>
      <c r="G2" s="254"/>
      <c r="H2" s="254"/>
      <c r="I2" s="255"/>
    </row>
    <row r="3" spans="1:13" ht="38.25" x14ac:dyDescent="0.25">
      <c r="A3" s="257"/>
      <c r="B3" s="117" t="s">
        <v>113</v>
      </c>
      <c r="C3" s="118" t="s">
        <v>112</v>
      </c>
      <c r="D3" s="118" t="s">
        <v>109</v>
      </c>
      <c r="E3" s="119" t="s">
        <v>110</v>
      </c>
      <c r="F3" s="117" t="s">
        <v>114</v>
      </c>
      <c r="G3" s="118" t="s">
        <v>112</v>
      </c>
      <c r="H3" s="118" t="s">
        <v>109</v>
      </c>
      <c r="I3" s="119" t="s">
        <v>110</v>
      </c>
    </row>
    <row r="4" spans="1:13" ht="15.75" thickBot="1" x14ac:dyDescent="0.3">
      <c r="A4" s="120" t="s">
        <v>111</v>
      </c>
      <c r="B4" s="123">
        <v>0.247</v>
      </c>
      <c r="C4" s="124">
        <v>0.03</v>
      </c>
      <c r="D4" s="125">
        <f t="shared" ref="D4:D12" si="0">B4+C4</f>
        <v>0.27700000000000002</v>
      </c>
      <c r="E4" s="126">
        <f t="shared" ref="E4:E12" si="1">B4-C4</f>
        <v>0.217</v>
      </c>
      <c r="F4" s="123">
        <v>0.16</v>
      </c>
      <c r="G4" s="127">
        <v>1.7999999999999999E-2</v>
      </c>
      <c r="H4" s="128">
        <f t="shared" ref="H4:H12" si="2">F4+G4</f>
        <v>0.17799999999999999</v>
      </c>
      <c r="I4" s="126">
        <f t="shared" ref="I4:I12" si="3">F4-G4</f>
        <v>0.14200000000000002</v>
      </c>
    </row>
    <row r="5" spans="1:13" x14ac:dyDescent="0.25">
      <c r="A5" s="121" t="s">
        <v>8</v>
      </c>
      <c r="B5" s="129">
        <v>0.316</v>
      </c>
      <c r="C5" s="130">
        <v>8.8999999999999996E-2</v>
      </c>
      <c r="D5" s="140">
        <f t="shared" si="0"/>
        <v>0.40500000000000003</v>
      </c>
      <c r="E5" s="141">
        <f t="shared" si="1"/>
        <v>0.22700000000000001</v>
      </c>
      <c r="F5" s="129">
        <v>0.155</v>
      </c>
      <c r="G5" s="131">
        <v>7.1999999999999995E-2</v>
      </c>
      <c r="H5" s="142">
        <f t="shared" si="2"/>
        <v>0.22699999999999998</v>
      </c>
      <c r="I5" s="141">
        <f t="shared" si="3"/>
        <v>8.3000000000000004E-2</v>
      </c>
    </row>
    <row r="6" spans="1:13" x14ac:dyDescent="0.25">
      <c r="A6" s="121" t="s">
        <v>13</v>
      </c>
      <c r="B6" s="132">
        <v>0.60799999999999998</v>
      </c>
      <c r="C6" s="133">
        <v>0.155</v>
      </c>
      <c r="D6" s="134">
        <f t="shared" si="0"/>
        <v>0.76300000000000001</v>
      </c>
      <c r="E6" s="135">
        <f t="shared" si="1"/>
        <v>0.45299999999999996</v>
      </c>
      <c r="F6" s="132">
        <v>0.40699999999999997</v>
      </c>
      <c r="G6" s="136">
        <v>0.13800000000000001</v>
      </c>
      <c r="H6" s="115">
        <f t="shared" si="2"/>
        <v>0.54499999999999993</v>
      </c>
      <c r="I6" s="135">
        <f t="shared" si="3"/>
        <v>0.26899999999999996</v>
      </c>
    </row>
    <row r="7" spans="1:13" x14ac:dyDescent="0.25">
      <c r="A7" s="121" t="s">
        <v>12</v>
      </c>
      <c r="B7" s="132">
        <v>0.69199999999999995</v>
      </c>
      <c r="C7" s="133">
        <v>0.105</v>
      </c>
      <c r="D7" s="134">
        <f t="shared" si="0"/>
        <v>0.79699999999999993</v>
      </c>
      <c r="E7" s="135">
        <f t="shared" si="1"/>
        <v>0.58699999999999997</v>
      </c>
      <c r="F7" s="132">
        <v>0.45200000000000001</v>
      </c>
      <c r="G7" s="136">
        <v>6.8000000000000005E-2</v>
      </c>
      <c r="H7" s="115">
        <f t="shared" si="2"/>
        <v>0.52</v>
      </c>
      <c r="I7" s="135">
        <f t="shared" si="3"/>
        <v>0.38400000000000001</v>
      </c>
    </row>
    <row r="8" spans="1:13" x14ac:dyDescent="0.25">
      <c r="A8" s="121" t="s">
        <v>9</v>
      </c>
      <c r="B8" s="132">
        <v>0.17799999999999999</v>
      </c>
      <c r="C8" s="136">
        <v>6.2E-2</v>
      </c>
      <c r="D8" s="115">
        <f t="shared" si="0"/>
        <v>0.24</v>
      </c>
      <c r="E8" s="135">
        <f t="shared" si="1"/>
        <v>0.11599999999999999</v>
      </c>
      <c r="F8" s="132">
        <v>0.184</v>
      </c>
      <c r="G8" s="136">
        <v>4.1000000000000002E-2</v>
      </c>
      <c r="H8" s="115">
        <f t="shared" si="2"/>
        <v>0.22500000000000001</v>
      </c>
      <c r="I8" s="135">
        <f t="shared" si="3"/>
        <v>0.14299999999999999</v>
      </c>
    </row>
    <row r="9" spans="1:13" x14ac:dyDescent="0.25">
      <c r="A9" s="121" t="s">
        <v>11</v>
      </c>
      <c r="B9" s="132">
        <v>0.182</v>
      </c>
      <c r="C9" s="136">
        <v>6.3E-2</v>
      </c>
      <c r="D9" s="115">
        <f t="shared" si="0"/>
        <v>0.245</v>
      </c>
      <c r="E9" s="135">
        <f t="shared" si="1"/>
        <v>0.11899999999999999</v>
      </c>
      <c r="F9" s="132">
        <v>0.11600000000000001</v>
      </c>
      <c r="G9" s="136">
        <v>0.04</v>
      </c>
      <c r="H9" s="115">
        <f t="shared" si="2"/>
        <v>0.156</v>
      </c>
      <c r="I9" s="135">
        <f t="shared" si="3"/>
        <v>7.6000000000000012E-2</v>
      </c>
    </row>
    <row r="10" spans="1:13" x14ac:dyDescent="0.25">
      <c r="A10" s="121" t="s">
        <v>7</v>
      </c>
      <c r="B10" s="132">
        <v>0.245</v>
      </c>
      <c r="C10" s="136">
        <v>8.5999999999999993E-2</v>
      </c>
      <c r="D10" s="115">
        <f t="shared" si="0"/>
        <v>0.33099999999999996</v>
      </c>
      <c r="E10" s="135">
        <f t="shared" si="1"/>
        <v>0.159</v>
      </c>
      <c r="F10" s="132">
        <v>0.106</v>
      </c>
      <c r="G10" s="136">
        <v>3.1E-2</v>
      </c>
      <c r="H10" s="115">
        <f t="shared" si="2"/>
        <v>0.13700000000000001</v>
      </c>
      <c r="I10" s="135">
        <f t="shared" si="3"/>
        <v>7.4999999999999997E-2</v>
      </c>
    </row>
    <row r="11" spans="1:13" x14ac:dyDescent="0.25">
      <c r="A11" s="121" t="s">
        <v>6</v>
      </c>
      <c r="B11" s="132">
        <v>8.8999999999999996E-2</v>
      </c>
      <c r="C11" s="136">
        <v>6.2E-2</v>
      </c>
      <c r="D11" s="115">
        <f t="shared" si="0"/>
        <v>0.151</v>
      </c>
      <c r="E11" s="135">
        <f t="shared" si="1"/>
        <v>2.6999999999999996E-2</v>
      </c>
      <c r="F11" s="132">
        <v>6.9000000000000006E-2</v>
      </c>
      <c r="G11" s="136">
        <v>0.03</v>
      </c>
      <c r="H11" s="115">
        <f t="shared" si="2"/>
        <v>9.9000000000000005E-2</v>
      </c>
      <c r="I11" s="135">
        <f t="shared" si="3"/>
        <v>3.9000000000000007E-2</v>
      </c>
    </row>
    <row r="12" spans="1:13" ht="15.75" thickBot="1" x14ac:dyDescent="0.3">
      <c r="A12" s="122" t="s">
        <v>14</v>
      </c>
      <c r="B12" s="137">
        <v>6.9000000000000006E-2</v>
      </c>
      <c r="C12" s="138">
        <v>0.04</v>
      </c>
      <c r="D12" s="116">
        <f t="shared" si="0"/>
        <v>0.10900000000000001</v>
      </c>
      <c r="E12" s="139">
        <f t="shared" si="1"/>
        <v>2.9000000000000005E-2</v>
      </c>
      <c r="F12" s="137">
        <v>6.0999999999999999E-2</v>
      </c>
      <c r="G12" s="138">
        <v>2.4E-2</v>
      </c>
      <c r="H12" s="116">
        <f t="shared" si="2"/>
        <v>8.4999999999999992E-2</v>
      </c>
      <c r="I12" s="139">
        <f t="shared" si="3"/>
        <v>3.6999999999999998E-2</v>
      </c>
    </row>
    <row r="13" spans="1:13" ht="29.25" customHeight="1" x14ac:dyDescent="0.25">
      <c r="A13" s="251" t="s">
        <v>446</v>
      </c>
      <c r="B13" s="252"/>
      <c r="C13" s="252"/>
      <c r="D13" s="252"/>
      <c r="E13" s="252"/>
      <c r="F13" s="252"/>
      <c r="G13" s="252"/>
      <c r="H13" s="252"/>
      <c r="I13" s="252"/>
    </row>
    <row r="16" spans="1:13" x14ac:dyDescent="0.25">
      <c r="E16" s="23"/>
      <c r="I16" s="23"/>
    </row>
    <row r="17" spans="5:9" x14ac:dyDescent="0.25">
      <c r="E17" s="23"/>
      <c r="I17" s="23"/>
    </row>
    <row r="18" spans="5:9" x14ac:dyDescent="0.25">
      <c r="E18" s="23"/>
      <c r="I18" s="23"/>
    </row>
    <row r="19" spans="5:9" x14ac:dyDescent="0.25">
      <c r="E19" s="23"/>
      <c r="I19" s="23"/>
    </row>
    <row r="20" spans="5:9" x14ac:dyDescent="0.25">
      <c r="E20" s="23"/>
      <c r="I20" s="23"/>
    </row>
    <row r="21" spans="5:9" x14ac:dyDescent="0.25">
      <c r="E21" s="23"/>
      <c r="I21" s="23"/>
    </row>
    <row r="22" spans="5:9" x14ac:dyDescent="0.25">
      <c r="E22" s="23"/>
      <c r="I22" s="23"/>
    </row>
    <row r="23" spans="5:9" x14ac:dyDescent="0.25">
      <c r="E23" s="23"/>
      <c r="I23" s="23"/>
    </row>
    <row r="24" spans="5:9" x14ac:dyDescent="0.25">
      <c r="E24" s="23"/>
      <c r="I24" s="23"/>
    </row>
  </sheetData>
  <mergeCells count="4">
    <mergeCell ref="A13:I13"/>
    <mergeCell ref="B2:E2"/>
    <mergeCell ref="F2:I2"/>
    <mergeCell ref="A2:A3"/>
  </mergeCells>
  <pageMargins left="0.7" right="0.7" top="0.75" bottom="0.75" header="0.3" footer="0.3"/>
  <pageSetup scale="88" fitToHeight="0"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R86"/>
  <sheetViews>
    <sheetView zoomScale="85" zoomScaleNormal="85" zoomScaleSheetLayoutView="100" workbookViewId="0">
      <pane ySplit="3" topLeftCell="A4" activePane="bottomLeft" state="frozen"/>
      <selection pane="bottomLeft" activeCell="D92" sqref="D92"/>
    </sheetView>
  </sheetViews>
  <sheetFormatPr defaultRowHeight="15" x14ac:dyDescent="0.25"/>
  <cols>
    <col min="1" max="1" width="14.140625" bestFit="1" customWidth="1"/>
    <col min="2" max="2" width="97.140625" bestFit="1" customWidth="1"/>
    <col min="3" max="3" width="31.28515625" bestFit="1" customWidth="1"/>
    <col min="4" max="4" width="10.7109375" customWidth="1"/>
    <col min="5" max="5" width="16.85546875" customWidth="1"/>
    <col min="6" max="9" width="20.7109375" customWidth="1"/>
    <col min="10" max="10" width="15.7109375" customWidth="1"/>
    <col min="11" max="11" width="15.7109375" style="205" customWidth="1"/>
  </cols>
  <sheetData>
    <row r="1" spans="1:69" ht="18.75" customHeight="1" x14ac:dyDescent="0.25">
      <c r="A1" s="283" t="s">
        <v>194</v>
      </c>
      <c r="B1" s="283"/>
      <c r="C1" s="283"/>
      <c r="D1" s="283"/>
      <c r="E1" s="283"/>
      <c r="F1" s="283"/>
      <c r="G1" s="283"/>
      <c r="H1" s="283"/>
      <c r="I1" s="283"/>
      <c r="J1" s="283"/>
      <c r="K1" s="197"/>
    </row>
    <row r="2" spans="1:69" ht="18" customHeight="1" thickBot="1" x14ac:dyDescent="0.3">
      <c r="A2" s="284" t="s">
        <v>177</v>
      </c>
      <c r="B2" s="284"/>
      <c r="C2" s="284"/>
      <c r="D2" s="284"/>
      <c r="E2" s="284"/>
      <c r="F2" s="284"/>
      <c r="G2" s="284"/>
      <c r="H2" s="284"/>
      <c r="I2" s="284"/>
      <c r="J2" s="284"/>
      <c r="K2" s="198"/>
    </row>
    <row r="3" spans="1:69" s="1" customFormat="1" ht="32.25" customHeight="1" x14ac:dyDescent="0.25">
      <c r="A3" s="58" t="s">
        <v>1</v>
      </c>
      <c r="B3" s="59" t="s">
        <v>2</v>
      </c>
      <c r="C3" s="59" t="s">
        <v>206</v>
      </c>
      <c r="D3" s="59" t="s">
        <v>3</v>
      </c>
      <c r="E3" s="59" t="s">
        <v>27</v>
      </c>
      <c r="F3" s="59" t="s">
        <v>214</v>
      </c>
      <c r="G3" s="59" t="s">
        <v>213</v>
      </c>
      <c r="H3" s="59" t="s">
        <v>466</v>
      </c>
      <c r="I3" s="59" t="s">
        <v>220</v>
      </c>
      <c r="J3" s="161" t="s">
        <v>467</v>
      </c>
      <c r="K3" s="199" t="s">
        <v>449</v>
      </c>
    </row>
    <row r="4" spans="1:69" s="4" customFormat="1" ht="15.75" x14ac:dyDescent="0.25">
      <c r="A4" s="61">
        <v>217</v>
      </c>
      <c r="B4" s="175" t="s">
        <v>456</v>
      </c>
      <c r="C4" s="175" t="s">
        <v>356</v>
      </c>
      <c r="D4" s="176" t="s">
        <v>14</v>
      </c>
      <c r="E4" s="176" t="s">
        <v>37</v>
      </c>
      <c r="F4" s="108">
        <v>273</v>
      </c>
      <c r="G4" s="108">
        <f>VLOOKUP(A4,'Appendix 1'!A3:H163,8,FALSE)</f>
        <v>273</v>
      </c>
      <c r="H4" s="171">
        <f>G4/F4</f>
        <v>1</v>
      </c>
      <c r="I4" s="108">
        <v>350</v>
      </c>
      <c r="J4" s="162">
        <f>F4/I4</f>
        <v>0.78</v>
      </c>
      <c r="K4" s="200">
        <f>ROUND(H4*I4,0)</f>
        <v>350</v>
      </c>
    </row>
    <row r="5" spans="1:69" s="4" customFormat="1" ht="15.75" x14ac:dyDescent="0.25">
      <c r="A5" s="63">
        <v>1100</v>
      </c>
      <c r="B5" s="177" t="s">
        <v>115</v>
      </c>
      <c r="C5" s="178" t="s">
        <v>385</v>
      </c>
      <c r="D5" s="179" t="s">
        <v>14</v>
      </c>
      <c r="E5" s="179" t="s">
        <v>32</v>
      </c>
      <c r="F5" s="110">
        <v>383</v>
      </c>
      <c r="G5" s="110">
        <f>VLOOKUP(A5,'Appendix 1'!A4:H164,8,FALSE)</f>
        <v>176</v>
      </c>
      <c r="H5" s="172">
        <f t="shared" ref="H5:H8" si="0">G5/F5</f>
        <v>0.45953002610966059</v>
      </c>
      <c r="I5" s="109">
        <v>450</v>
      </c>
      <c r="J5" s="163">
        <f t="shared" ref="J5:J8" si="1">F5/I5</f>
        <v>0.85111111111111115</v>
      </c>
      <c r="K5" s="201">
        <f t="shared" ref="K5:K8" si="2">ROUND(H5*I5,0)</f>
        <v>207</v>
      </c>
    </row>
    <row r="6" spans="1:69" x14ac:dyDescent="0.25">
      <c r="A6" s="65">
        <v>140</v>
      </c>
      <c r="B6" s="175" t="s">
        <v>116</v>
      </c>
      <c r="C6" s="175" t="s">
        <v>436</v>
      </c>
      <c r="D6" s="176" t="s">
        <v>8</v>
      </c>
      <c r="E6" s="176" t="s">
        <v>38</v>
      </c>
      <c r="F6" s="108">
        <v>158</v>
      </c>
      <c r="G6" s="108">
        <f>VLOOKUP(A6,'Appendix 1'!A5:H165,8,FALSE)</f>
        <v>158</v>
      </c>
      <c r="H6" s="171">
        <f t="shared" si="0"/>
        <v>1</v>
      </c>
      <c r="I6" s="108">
        <v>176</v>
      </c>
      <c r="J6" s="162">
        <f t="shared" si="1"/>
        <v>0.89772727272727271</v>
      </c>
      <c r="K6" s="202">
        <f t="shared" si="2"/>
        <v>176</v>
      </c>
    </row>
    <row r="7" spans="1:69" x14ac:dyDescent="0.25">
      <c r="A7" s="63">
        <v>3073</v>
      </c>
      <c r="B7" s="177" t="s">
        <v>117</v>
      </c>
      <c r="C7" s="178" t="s">
        <v>437</v>
      </c>
      <c r="D7" s="179" t="s">
        <v>7</v>
      </c>
      <c r="E7" s="179" t="s">
        <v>38</v>
      </c>
      <c r="F7" s="110">
        <v>60</v>
      </c>
      <c r="G7" s="110">
        <f>VLOOKUP(A7,'Appendix 1'!A6:H166,8,FALSE)</f>
        <v>60</v>
      </c>
      <c r="H7" s="173">
        <f t="shared" si="0"/>
        <v>1</v>
      </c>
      <c r="I7" s="110">
        <v>63</v>
      </c>
      <c r="J7" s="164">
        <f t="shared" si="1"/>
        <v>0.95238095238095233</v>
      </c>
      <c r="K7" s="203">
        <f t="shared" si="2"/>
        <v>63</v>
      </c>
    </row>
    <row r="8" spans="1:69" ht="15.75" thickBot="1" x14ac:dyDescent="0.3">
      <c r="A8" s="65">
        <v>1137</v>
      </c>
      <c r="B8" s="180" t="s">
        <v>118</v>
      </c>
      <c r="C8" s="180" t="s">
        <v>341</v>
      </c>
      <c r="D8" s="181" t="s">
        <v>6</v>
      </c>
      <c r="E8" s="181" t="s">
        <v>38</v>
      </c>
      <c r="F8" s="111">
        <v>156</v>
      </c>
      <c r="G8" s="111">
        <f>VLOOKUP(A8,'Appendix 1'!A7:H167,8,FALSE)</f>
        <v>156</v>
      </c>
      <c r="H8" s="182">
        <f t="shared" si="0"/>
        <v>1</v>
      </c>
      <c r="I8" s="111">
        <v>176</v>
      </c>
      <c r="J8" s="165">
        <f t="shared" si="1"/>
        <v>0.88636363636363635</v>
      </c>
      <c r="K8" s="206">
        <f t="shared" si="2"/>
        <v>176</v>
      </c>
    </row>
    <row r="9" spans="1:69" x14ac:dyDescent="0.25">
      <c r="A9" s="258">
        <v>3072</v>
      </c>
      <c r="B9" s="262" t="s">
        <v>246</v>
      </c>
      <c r="C9" s="37" t="s">
        <v>440</v>
      </c>
      <c r="D9" s="260" t="s">
        <v>14</v>
      </c>
      <c r="E9" s="260" t="s">
        <v>38</v>
      </c>
      <c r="F9" s="264">
        <v>177</v>
      </c>
      <c r="G9" s="264">
        <f>VLOOKUP(A9,'Appendix 1'!A3:H163,8,FALSE)</f>
        <v>177</v>
      </c>
      <c r="H9" s="296">
        <f>G9/F9</f>
        <v>1</v>
      </c>
      <c r="I9" s="264">
        <v>176</v>
      </c>
      <c r="J9" s="299">
        <f>F9/I9</f>
        <v>1.0056818181818181</v>
      </c>
      <c r="K9" s="316">
        <f>ROUND(H9*I9,0)</f>
        <v>176</v>
      </c>
    </row>
    <row r="10" spans="1:69" ht="15.75" thickBot="1" x14ac:dyDescent="0.3">
      <c r="A10" s="259"/>
      <c r="B10" s="263"/>
      <c r="C10" s="183" t="s">
        <v>438</v>
      </c>
      <c r="D10" s="261"/>
      <c r="E10" s="261"/>
      <c r="F10" s="265"/>
      <c r="G10" s="265"/>
      <c r="H10" s="297"/>
      <c r="I10" s="265"/>
      <c r="J10" s="300"/>
      <c r="K10" s="317"/>
    </row>
    <row r="11" spans="1:69" ht="15.75" customHeight="1" x14ac:dyDescent="0.25">
      <c r="A11" s="67">
        <v>141</v>
      </c>
      <c r="B11" s="50" t="s">
        <v>332</v>
      </c>
      <c r="C11" s="50" t="s">
        <v>204</v>
      </c>
      <c r="D11" s="51" t="s">
        <v>7</v>
      </c>
      <c r="E11" s="51" t="s">
        <v>38</v>
      </c>
      <c r="F11" s="52">
        <v>102</v>
      </c>
      <c r="G11" s="52">
        <f>VLOOKUP(A11,'Appendix 1'!A10:H170,8,FALSE)</f>
        <v>102</v>
      </c>
      <c r="H11" s="53">
        <f t="shared" ref="H11:H12" si="3">G11/F11</f>
        <v>1</v>
      </c>
      <c r="I11" s="212">
        <v>110</v>
      </c>
      <c r="J11" s="168">
        <f>F11/I11</f>
        <v>0.92727272727272725</v>
      </c>
      <c r="K11" s="206">
        <f t="shared" ref="K11" si="4">ROUND(H11*I11,0)</f>
        <v>110</v>
      </c>
    </row>
    <row r="12" spans="1:69" ht="15.75" thickBot="1" x14ac:dyDescent="0.3">
      <c r="A12" s="69">
        <v>3068</v>
      </c>
      <c r="B12" s="88" t="s">
        <v>119</v>
      </c>
      <c r="C12" s="88" t="s">
        <v>39</v>
      </c>
      <c r="D12" s="89" t="s">
        <v>13</v>
      </c>
      <c r="E12" s="184" t="s">
        <v>211</v>
      </c>
      <c r="F12" s="90">
        <v>599</v>
      </c>
      <c r="G12" s="90">
        <f>VLOOKUP(A12,'Appendix 1'!A11:H171,8,FALSE)</f>
        <v>137</v>
      </c>
      <c r="H12" s="91">
        <f t="shared" si="3"/>
        <v>0.22871452420701169</v>
      </c>
      <c r="I12" s="90">
        <v>620</v>
      </c>
      <c r="J12" s="167">
        <f>F12/I12</f>
        <v>0.96612903225806457</v>
      </c>
      <c r="K12" s="207">
        <f>ROUND(H12*I12,0)</f>
        <v>142</v>
      </c>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row>
    <row r="13" spans="1:69" x14ac:dyDescent="0.25">
      <c r="A13" s="281">
        <v>142</v>
      </c>
      <c r="B13" s="54" t="s">
        <v>170</v>
      </c>
      <c r="C13" s="54" t="s">
        <v>42</v>
      </c>
      <c r="D13" s="266" t="s">
        <v>9</v>
      </c>
      <c r="E13" s="287" t="s">
        <v>33</v>
      </c>
      <c r="F13" s="269">
        <v>333</v>
      </c>
      <c r="G13" s="269">
        <f>VLOOKUP(A13,'Appendix 1'!A3:H163,8,FALSE)</f>
        <v>333</v>
      </c>
      <c r="H13" s="307">
        <f>G13/F13</f>
        <v>1</v>
      </c>
      <c r="I13" s="269">
        <v>536</v>
      </c>
      <c r="J13" s="301">
        <f>F13/I13</f>
        <v>0.62126865671641796</v>
      </c>
      <c r="K13" s="313">
        <f>ROUND(H13*I13,0)</f>
        <v>536</v>
      </c>
    </row>
    <row r="14" spans="1:69" x14ac:dyDescent="0.25">
      <c r="A14" s="294"/>
      <c r="B14" s="185" t="s">
        <v>41</v>
      </c>
      <c r="C14" s="185" t="s">
        <v>202</v>
      </c>
      <c r="D14" s="267"/>
      <c r="E14" s="295"/>
      <c r="F14" s="270"/>
      <c r="G14" s="270"/>
      <c r="H14" s="308"/>
      <c r="I14" s="270"/>
      <c r="J14" s="302"/>
      <c r="K14" s="314"/>
    </row>
    <row r="15" spans="1:69" ht="15.75" thickBot="1" x14ac:dyDescent="0.3">
      <c r="A15" s="282"/>
      <c r="B15" s="186" t="s">
        <v>197</v>
      </c>
      <c r="C15" s="186" t="s">
        <v>203</v>
      </c>
      <c r="D15" s="268"/>
      <c r="E15" s="288"/>
      <c r="F15" s="271"/>
      <c r="G15" s="271"/>
      <c r="H15" s="309"/>
      <c r="I15" s="271"/>
      <c r="J15" s="303"/>
      <c r="K15" s="315"/>
    </row>
    <row r="16" spans="1:69" x14ac:dyDescent="0.25">
      <c r="A16" s="258">
        <v>126</v>
      </c>
      <c r="B16" s="262" t="s">
        <v>43</v>
      </c>
      <c r="C16" s="37" t="s">
        <v>44</v>
      </c>
      <c r="D16" s="38" t="s">
        <v>9</v>
      </c>
      <c r="E16" s="291" t="s">
        <v>209</v>
      </c>
      <c r="F16" s="264">
        <v>497</v>
      </c>
      <c r="G16" s="264">
        <f>VLOOKUP(A16,'Appendix 1'!A3:H163,8,FALSE)</f>
        <v>45</v>
      </c>
      <c r="H16" s="296">
        <f>G16/F16</f>
        <v>9.0543259557344061E-2</v>
      </c>
      <c r="I16" s="264">
        <v>486</v>
      </c>
      <c r="J16" s="299">
        <f>F16/I16</f>
        <v>1.022633744855967</v>
      </c>
      <c r="K16" s="316">
        <f>ROUND(H16*I16,0)</f>
        <v>44</v>
      </c>
    </row>
    <row r="17" spans="1:11" x14ac:dyDescent="0.25">
      <c r="A17" s="289"/>
      <c r="B17" s="290"/>
      <c r="C17" s="178" t="s">
        <v>45</v>
      </c>
      <c r="D17" s="179" t="s">
        <v>8</v>
      </c>
      <c r="E17" s="292"/>
      <c r="F17" s="278"/>
      <c r="G17" s="278"/>
      <c r="H17" s="310"/>
      <c r="I17" s="278"/>
      <c r="J17" s="304"/>
      <c r="K17" s="320"/>
    </row>
    <row r="18" spans="1:11" ht="15.75" thickBot="1" x14ac:dyDescent="0.3">
      <c r="A18" s="259"/>
      <c r="B18" s="263"/>
      <c r="C18" s="183" t="s">
        <v>387</v>
      </c>
      <c r="D18" s="187" t="s">
        <v>8</v>
      </c>
      <c r="E18" s="293"/>
      <c r="F18" s="265"/>
      <c r="G18" s="265"/>
      <c r="H18" s="297"/>
      <c r="I18" s="265"/>
      <c r="J18" s="300"/>
      <c r="K18" s="317"/>
    </row>
    <row r="19" spans="1:11" x14ac:dyDescent="0.25">
      <c r="A19" s="67" t="s">
        <v>187</v>
      </c>
      <c r="B19" s="50" t="s">
        <v>186</v>
      </c>
      <c r="C19" s="50" t="s">
        <v>87</v>
      </c>
      <c r="D19" s="51" t="s">
        <v>9</v>
      </c>
      <c r="E19" s="51" t="s">
        <v>228</v>
      </c>
      <c r="F19" s="52">
        <v>981</v>
      </c>
      <c r="G19" s="52">
        <v>409</v>
      </c>
      <c r="H19" s="53">
        <f>G19/F19</f>
        <v>0.4169215086646279</v>
      </c>
      <c r="I19" s="212">
        <v>1000</v>
      </c>
      <c r="J19" s="168">
        <f>F19/I19</f>
        <v>0.98099999999999998</v>
      </c>
      <c r="K19" s="206">
        <f t="shared" ref="K19:K38" si="5">ROUND(H19*I19,0)</f>
        <v>417</v>
      </c>
    </row>
    <row r="20" spans="1:11" s="4" customFormat="1" ht="15.75" x14ac:dyDescent="0.25">
      <c r="A20" s="63">
        <v>188</v>
      </c>
      <c r="B20" s="177" t="s">
        <v>123</v>
      </c>
      <c r="C20" s="178" t="s">
        <v>430</v>
      </c>
      <c r="D20" s="179" t="s">
        <v>14</v>
      </c>
      <c r="E20" s="179" t="s">
        <v>34</v>
      </c>
      <c r="F20" s="110">
        <v>366</v>
      </c>
      <c r="G20" s="110">
        <f>VLOOKUP(A20,'Appendix 1'!A19:H179,8,FALSE)</f>
        <v>366</v>
      </c>
      <c r="H20" s="173">
        <f t="shared" ref="H20:H60" si="6">G20/F20</f>
        <v>1</v>
      </c>
      <c r="I20" s="110">
        <v>400</v>
      </c>
      <c r="J20" s="163">
        <f t="shared" ref="J20:J38" si="7">F20/I20</f>
        <v>0.91500000000000004</v>
      </c>
      <c r="K20" s="201">
        <f t="shared" si="5"/>
        <v>400</v>
      </c>
    </row>
    <row r="21" spans="1:11" x14ac:dyDescent="0.25">
      <c r="A21" s="65">
        <v>1103</v>
      </c>
      <c r="B21" s="175" t="s">
        <v>124</v>
      </c>
      <c r="C21" s="175" t="s">
        <v>46</v>
      </c>
      <c r="D21" s="176" t="s">
        <v>9</v>
      </c>
      <c r="E21" s="176" t="s">
        <v>47</v>
      </c>
      <c r="F21" s="108">
        <v>252</v>
      </c>
      <c r="G21" s="108">
        <f>VLOOKUP(A21,'Appendix 1'!A20:H180,8,FALSE)</f>
        <v>185</v>
      </c>
      <c r="H21" s="171">
        <f t="shared" si="6"/>
        <v>0.73412698412698407</v>
      </c>
      <c r="I21" s="108">
        <v>280</v>
      </c>
      <c r="J21" s="162">
        <f t="shared" si="7"/>
        <v>0.9</v>
      </c>
      <c r="K21" s="202">
        <f t="shared" si="5"/>
        <v>206</v>
      </c>
    </row>
    <row r="22" spans="1:11" s="2" customFormat="1" x14ac:dyDescent="0.25">
      <c r="A22" s="63">
        <v>1104</v>
      </c>
      <c r="B22" s="177" t="s">
        <v>125</v>
      </c>
      <c r="C22" s="178" t="s">
        <v>48</v>
      </c>
      <c r="D22" s="179" t="s">
        <v>7</v>
      </c>
      <c r="E22" s="179" t="s">
        <v>47</v>
      </c>
      <c r="F22" s="110">
        <v>244</v>
      </c>
      <c r="G22" s="110">
        <f>VLOOKUP(A22,'Appendix 1'!A21:H181,8,FALSE)</f>
        <v>166</v>
      </c>
      <c r="H22" s="173">
        <f t="shared" si="6"/>
        <v>0.68032786885245899</v>
      </c>
      <c r="I22" s="109">
        <v>280</v>
      </c>
      <c r="J22" s="164">
        <f t="shared" si="7"/>
        <v>0.87142857142857144</v>
      </c>
      <c r="K22" s="203">
        <f t="shared" si="5"/>
        <v>190</v>
      </c>
    </row>
    <row r="23" spans="1:11" s="5" customFormat="1" ht="15.75" x14ac:dyDescent="0.25">
      <c r="A23" s="65">
        <v>1105</v>
      </c>
      <c r="B23" s="175" t="s">
        <v>126</v>
      </c>
      <c r="C23" s="175" t="s">
        <v>49</v>
      </c>
      <c r="D23" s="176" t="s">
        <v>14</v>
      </c>
      <c r="E23" s="176" t="s">
        <v>47</v>
      </c>
      <c r="F23" s="108">
        <v>243</v>
      </c>
      <c r="G23" s="108">
        <f>VLOOKUP(A23,'Appendix 1'!A22:H182,8,FALSE)</f>
        <v>174</v>
      </c>
      <c r="H23" s="171">
        <f t="shared" si="6"/>
        <v>0.71604938271604934</v>
      </c>
      <c r="I23" s="108">
        <v>280</v>
      </c>
      <c r="J23" s="165">
        <f t="shared" si="7"/>
        <v>0.86785714285714288</v>
      </c>
      <c r="K23" s="202">
        <f t="shared" si="5"/>
        <v>200</v>
      </c>
    </row>
    <row r="24" spans="1:11" s="2" customFormat="1" x14ac:dyDescent="0.25">
      <c r="A24" s="63">
        <v>1106</v>
      </c>
      <c r="B24" s="177" t="s">
        <v>127</v>
      </c>
      <c r="C24" s="178" t="s">
        <v>50</v>
      </c>
      <c r="D24" s="179" t="s">
        <v>9</v>
      </c>
      <c r="E24" s="179" t="s">
        <v>47</v>
      </c>
      <c r="F24" s="110">
        <v>251</v>
      </c>
      <c r="G24" s="110">
        <f>VLOOKUP(A24,'Appendix 1'!A23:H183,8,FALSE)</f>
        <v>178</v>
      </c>
      <c r="H24" s="173">
        <f t="shared" si="6"/>
        <v>0.70916334661354585</v>
      </c>
      <c r="I24" s="110">
        <v>280</v>
      </c>
      <c r="J24" s="164">
        <f t="shared" si="7"/>
        <v>0.89642857142857146</v>
      </c>
      <c r="K24" s="203">
        <f t="shared" si="5"/>
        <v>199</v>
      </c>
    </row>
    <row r="25" spans="1:11" s="2" customFormat="1" x14ac:dyDescent="0.25">
      <c r="A25" s="65">
        <v>1107</v>
      </c>
      <c r="B25" s="175" t="s">
        <v>128</v>
      </c>
      <c r="C25" s="175" t="s">
        <v>342</v>
      </c>
      <c r="D25" s="176" t="s">
        <v>7</v>
      </c>
      <c r="E25" s="176" t="s">
        <v>47</v>
      </c>
      <c r="F25" s="108">
        <v>237</v>
      </c>
      <c r="G25" s="108">
        <f>VLOOKUP(A25,'Appendix 1'!A24:H184,8,FALSE)</f>
        <v>158</v>
      </c>
      <c r="H25" s="171">
        <f t="shared" si="6"/>
        <v>0.66666666666666663</v>
      </c>
      <c r="I25" s="108">
        <v>280</v>
      </c>
      <c r="J25" s="162">
        <f t="shared" si="7"/>
        <v>0.84642857142857142</v>
      </c>
      <c r="K25" s="202">
        <f t="shared" si="5"/>
        <v>187</v>
      </c>
    </row>
    <row r="26" spans="1:11" x14ac:dyDescent="0.25">
      <c r="A26" s="63">
        <v>1108</v>
      </c>
      <c r="B26" s="177" t="s">
        <v>129</v>
      </c>
      <c r="C26" s="178" t="s">
        <v>397</v>
      </c>
      <c r="D26" s="179" t="s">
        <v>11</v>
      </c>
      <c r="E26" s="179" t="s">
        <v>47</v>
      </c>
      <c r="F26" s="110">
        <v>211</v>
      </c>
      <c r="G26" s="110">
        <f>VLOOKUP(A26,'Appendix 1'!A25:H185,8,FALSE)</f>
        <v>142</v>
      </c>
      <c r="H26" s="173">
        <f t="shared" si="6"/>
        <v>0.67298578199052128</v>
      </c>
      <c r="I26" s="109">
        <v>280</v>
      </c>
      <c r="J26" s="163">
        <f t="shared" si="7"/>
        <v>0.75357142857142856</v>
      </c>
      <c r="K26" s="201">
        <f t="shared" si="5"/>
        <v>188</v>
      </c>
    </row>
    <row r="27" spans="1:11" x14ac:dyDescent="0.25">
      <c r="A27" s="65">
        <v>3069</v>
      </c>
      <c r="B27" s="175" t="s">
        <v>54</v>
      </c>
      <c r="C27" s="175" t="s">
        <v>367</v>
      </c>
      <c r="D27" s="176" t="s">
        <v>11</v>
      </c>
      <c r="E27" s="176" t="s">
        <v>28</v>
      </c>
      <c r="F27" s="108">
        <v>237</v>
      </c>
      <c r="G27" s="108">
        <f>VLOOKUP(A27,'Appendix 1'!A26:H186,8,FALSE)</f>
        <v>237</v>
      </c>
      <c r="H27" s="171">
        <f t="shared" si="6"/>
        <v>1</v>
      </c>
      <c r="I27" s="108">
        <v>639</v>
      </c>
      <c r="J27" s="162">
        <f t="shared" si="7"/>
        <v>0.37089201877934275</v>
      </c>
      <c r="K27" s="202">
        <f t="shared" si="5"/>
        <v>639</v>
      </c>
    </row>
    <row r="28" spans="1:11" x14ac:dyDescent="0.25">
      <c r="A28" s="63">
        <v>199</v>
      </c>
      <c r="B28" s="177" t="s">
        <v>130</v>
      </c>
      <c r="C28" s="178" t="s">
        <v>431</v>
      </c>
      <c r="D28" s="179" t="s">
        <v>11</v>
      </c>
      <c r="E28" s="179" t="s">
        <v>28</v>
      </c>
      <c r="F28" s="110">
        <v>403</v>
      </c>
      <c r="G28" s="110">
        <f>VLOOKUP(A28,'Appendix 1'!A27:H187,8,FALSE)</f>
        <v>403</v>
      </c>
      <c r="H28" s="173">
        <f t="shared" si="6"/>
        <v>1</v>
      </c>
      <c r="I28" s="110">
        <v>410</v>
      </c>
      <c r="J28" s="164">
        <f t="shared" si="7"/>
        <v>0.98292682926829267</v>
      </c>
      <c r="K28" s="203">
        <f t="shared" si="5"/>
        <v>410</v>
      </c>
    </row>
    <row r="29" spans="1:11" x14ac:dyDescent="0.25">
      <c r="A29" s="71">
        <v>276</v>
      </c>
      <c r="B29" s="40" t="s">
        <v>198</v>
      </c>
      <c r="C29" s="175" t="s">
        <v>368</v>
      </c>
      <c r="D29" s="176" t="s">
        <v>14</v>
      </c>
      <c r="E29" s="176" t="s">
        <v>38</v>
      </c>
      <c r="F29" s="108">
        <v>141</v>
      </c>
      <c r="G29" s="108">
        <f>VLOOKUP(A29,'Appendix 1'!A28:H188,8,FALSE)</f>
        <v>141</v>
      </c>
      <c r="H29" s="171">
        <f t="shared" si="6"/>
        <v>1</v>
      </c>
      <c r="I29" s="108">
        <v>225</v>
      </c>
      <c r="J29" s="162">
        <f t="shared" si="7"/>
        <v>0.62666666666666671</v>
      </c>
      <c r="K29" s="202">
        <f t="shared" si="5"/>
        <v>225</v>
      </c>
    </row>
    <row r="30" spans="1:11" x14ac:dyDescent="0.25">
      <c r="A30" s="63" t="s">
        <v>173</v>
      </c>
      <c r="B30" s="177" t="s">
        <v>164</v>
      </c>
      <c r="C30" s="178" t="s">
        <v>88</v>
      </c>
      <c r="D30" s="179" t="s">
        <v>6</v>
      </c>
      <c r="E30" s="179" t="s">
        <v>60</v>
      </c>
      <c r="F30" s="110">
        <v>667</v>
      </c>
      <c r="G30" s="110">
        <v>598</v>
      </c>
      <c r="H30" s="173">
        <f t="shared" si="6"/>
        <v>0.89655172413793105</v>
      </c>
      <c r="I30" s="110">
        <v>754</v>
      </c>
      <c r="J30" s="164">
        <f t="shared" si="7"/>
        <v>0.88461538461538458</v>
      </c>
      <c r="K30" s="203">
        <f t="shared" si="5"/>
        <v>676</v>
      </c>
    </row>
    <row r="31" spans="1:11" x14ac:dyDescent="0.25">
      <c r="A31" s="65">
        <v>130</v>
      </c>
      <c r="B31" s="175" t="s">
        <v>133</v>
      </c>
      <c r="C31" s="175" t="s">
        <v>56</v>
      </c>
      <c r="D31" s="176" t="s">
        <v>11</v>
      </c>
      <c r="E31" s="176" t="s">
        <v>33</v>
      </c>
      <c r="F31" s="108">
        <v>441</v>
      </c>
      <c r="G31" s="108">
        <f>VLOOKUP(A31,'Appendix 1'!A30:H190,8,FALSE)</f>
        <v>441</v>
      </c>
      <c r="H31" s="171">
        <f t="shared" si="6"/>
        <v>1</v>
      </c>
      <c r="I31" s="108">
        <v>440</v>
      </c>
      <c r="J31" s="162">
        <f t="shared" si="7"/>
        <v>1.0022727272727272</v>
      </c>
      <c r="K31" s="202">
        <f t="shared" si="5"/>
        <v>440</v>
      </c>
    </row>
    <row r="32" spans="1:11" x14ac:dyDescent="0.25">
      <c r="A32" s="63">
        <v>196</v>
      </c>
      <c r="B32" s="177" t="s">
        <v>134</v>
      </c>
      <c r="C32" s="178" t="s">
        <v>57</v>
      </c>
      <c r="D32" s="179" t="s">
        <v>11</v>
      </c>
      <c r="E32" s="179" t="s">
        <v>32</v>
      </c>
      <c r="F32" s="110">
        <v>310</v>
      </c>
      <c r="G32" s="110">
        <f>VLOOKUP(A32,'Appendix 1'!A31:H191,8,FALSE)</f>
        <v>150</v>
      </c>
      <c r="H32" s="173">
        <f t="shared" si="6"/>
        <v>0.4838709677419355</v>
      </c>
      <c r="I32" s="110">
        <v>314</v>
      </c>
      <c r="J32" s="164">
        <f t="shared" si="7"/>
        <v>0.98726114649681529</v>
      </c>
      <c r="K32" s="203">
        <f t="shared" si="5"/>
        <v>152</v>
      </c>
    </row>
    <row r="33" spans="1:11" x14ac:dyDescent="0.25">
      <c r="A33" s="65">
        <v>3070</v>
      </c>
      <c r="B33" s="175" t="s">
        <v>58</v>
      </c>
      <c r="C33" s="175" t="s">
        <v>231</v>
      </c>
      <c r="D33" s="176" t="s">
        <v>6</v>
      </c>
      <c r="E33" s="176" t="s">
        <v>60</v>
      </c>
      <c r="F33" s="108">
        <v>446</v>
      </c>
      <c r="G33" s="108">
        <f>VLOOKUP(A33,'Appendix 1'!A32:H192,8,FALSE)</f>
        <v>428</v>
      </c>
      <c r="H33" s="171">
        <f t="shared" si="6"/>
        <v>0.95964125560538116</v>
      </c>
      <c r="I33" s="108">
        <v>700</v>
      </c>
      <c r="J33" s="162">
        <f>F33/I33</f>
        <v>0.63714285714285712</v>
      </c>
      <c r="K33" s="202">
        <f t="shared" si="5"/>
        <v>672</v>
      </c>
    </row>
    <row r="34" spans="1:11" x14ac:dyDescent="0.25">
      <c r="A34" s="63">
        <v>234</v>
      </c>
      <c r="B34" s="177" t="s">
        <v>89</v>
      </c>
      <c r="C34" s="178" t="s">
        <v>59</v>
      </c>
      <c r="D34" s="179" t="s">
        <v>14</v>
      </c>
      <c r="E34" s="179" t="s">
        <v>60</v>
      </c>
      <c r="F34" s="110">
        <v>627</v>
      </c>
      <c r="G34" s="110">
        <f>VLOOKUP(A34,'Appendix 1'!A33:H193,8,FALSE)</f>
        <v>585</v>
      </c>
      <c r="H34" s="173">
        <f t="shared" si="6"/>
        <v>0.93301435406698563</v>
      </c>
      <c r="I34" s="109">
        <v>625</v>
      </c>
      <c r="J34" s="163">
        <f t="shared" si="7"/>
        <v>1.0032000000000001</v>
      </c>
      <c r="K34" s="201">
        <f t="shared" si="5"/>
        <v>583</v>
      </c>
    </row>
    <row r="35" spans="1:11" x14ac:dyDescent="0.25">
      <c r="A35" s="65" t="s">
        <v>229</v>
      </c>
      <c r="B35" s="175" t="s">
        <v>333</v>
      </c>
      <c r="C35" s="175" t="s">
        <v>90</v>
      </c>
      <c r="D35" s="176" t="s">
        <v>9</v>
      </c>
      <c r="E35" s="176" t="s">
        <v>230</v>
      </c>
      <c r="F35" s="108">
        <v>768</v>
      </c>
      <c r="G35" s="108">
        <v>333</v>
      </c>
      <c r="H35" s="171">
        <f t="shared" si="6"/>
        <v>0.43359375</v>
      </c>
      <c r="I35" s="108">
        <v>795</v>
      </c>
      <c r="J35" s="162">
        <f t="shared" si="7"/>
        <v>0.96603773584905661</v>
      </c>
      <c r="K35" s="202">
        <f t="shared" si="5"/>
        <v>345</v>
      </c>
    </row>
    <row r="36" spans="1:11" x14ac:dyDescent="0.25">
      <c r="A36" s="63">
        <v>146</v>
      </c>
      <c r="B36" s="177" t="s">
        <v>261</v>
      </c>
      <c r="C36" s="178" t="s">
        <v>65</v>
      </c>
      <c r="D36" s="179" t="s">
        <v>8</v>
      </c>
      <c r="E36" s="179" t="s">
        <v>66</v>
      </c>
      <c r="F36" s="110">
        <v>373</v>
      </c>
      <c r="G36" s="110">
        <f>VLOOKUP(A36,'Appendix 1'!A35:H195,8,FALSE)</f>
        <v>71</v>
      </c>
      <c r="H36" s="173">
        <f t="shared" si="6"/>
        <v>0.19034852546916889</v>
      </c>
      <c r="I36" s="110">
        <v>395</v>
      </c>
      <c r="J36" s="164">
        <f t="shared" si="7"/>
        <v>0.94430379746835447</v>
      </c>
      <c r="K36" s="203">
        <f t="shared" si="5"/>
        <v>75</v>
      </c>
    </row>
    <row r="37" spans="1:11" x14ac:dyDescent="0.25">
      <c r="A37" s="65">
        <v>1125</v>
      </c>
      <c r="B37" s="175" t="s">
        <v>320</v>
      </c>
      <c r="C37" s="175" t="s">
        <v>62</v>
      </c>
      <c r="D37" s="176" t="s">
        <v>7</v>
      </c>
      <c r="E37" s="176" t="s">
        <v>33</v>
      </c>
      <c r="F37" s="108">
        <v>141</v>
      </c>
      <c r="G37" s="108">
        <f>VLOOKUP(A37,'Appendix 1'!A36:H196,8,FALSE)</f>
        <v>141</v>
      </c>
      <c r="H37" s="171">
        <f t="shared" si="6"/>
        <v>1</v>
      </c>
      <c r="I37" s="108">
        <v>160</v>
      </c>
      <c r="J37" s="162">
        <f t="shared" si="7"/>
        <v>0.88124999999999998</v>
      </c>
      <c r="K37" s="202">
        <f t="shared" si="5"/>
        <v>160</v>
      </c>
    </row>
    <row r="38" spans="1:11" s="4" customFormat="1" ht="16.5" thickBot="1" x14ac:dyDescent="0.3">
      <c r="A38" s="69">
        <v>195</v>
      </c>
      <c r="B38" s="34" t="s">
        <v>321</v>
      </c>
      <c r="C38" s="88" t="s">
        <v>61</v>
      </c>
      <c r="D38" s="89" t="s">
        <v>14</v>
      </c>
      <c r="E38" s="89" t="s">
        <v>33</v>
      </c>
      <c r="F38" s="90">
        <v>785</v>
      </c>
      <c r="G38" s="90">
        <f>VLOOKUP(A38,'Appendix 1'!A37:H197,8,FALSE)</f>
        <v>785</v>
      </c>
      <c r="H38" s="91">
        <f t="shared" si="6"/>
        <v>1</v>
      </c>
      <c r="I38" s="112">
        <v>800</v>
      </c>
      <c r="J38" s="166">
        <f t="shared" si="7"/>
        <v>0.98124999999999996</v>
      </c>
      <c r="K38" s="208">
        <f t="shared" si="5"/>
        <v>800</v>
      </c>
    </row>
    <row r="39" spans="1:11" s="4" customFormat="1" ht="15.75" x14ac:dyDescent="0.25">
      <c r="A39" s="272">
        <v>138</v>
      </c>
      <c r="B39" s="274" t="s">
        <v>63</v>
      </c>
      <c r="C39" s="94" t="s">
        <v>64</v>
      </c>
      <c r="D39" s="276" t="s">
        <v>14</v>
      </c>
      <c r="E39" s="276" t="s">
        <v>33</v>
      </c>
      <c r="F39" s="279">
        <v>262</v>
      </c>
      <c r="G39" s="279">
        <f>VLOOKUP(A39,'Appendix 1'!A38:H198,8,FALSE)</f>
        <v>262</v>
      </c>
      <c r="H39" s="285">
        <f t="shared" si="6"/>
        <v>1</v>
      </c>
      <c r="I39" s="279">
        <v>280</v>
      </c>
      <c r="J39" s="305">
        <f>F39/I39</f>
        <v>0.93571428571428572</v>
      </c>
      <c r="K39" s="318">
        <f>ROUND(H39*I39,0)</f>
        <v>280</v>
      </c>
    </row>
    <row r="40" spans="1:11" s="4" customFormat="1" ht="16.5" thickBot="1" x14ac:dyDescent="0.3">
      <c r="A40" s="273"/>
      <c r="B40" s="275"/>
      <c r="C40" s="95" t="s">
        <v>232</v>
      </c>
      <c r="D40" s="277"/>
      <c r="E40" s="277"/>
      <c r="F40" s="280"/>
      <c r="G40" s="280"/>
      <c r="H40" s="286"/>
      <c r="I40" s="280"/>
      <c r="J40" s="306"/>
      <c r="K40" s="319"/>
    </row>
    <row r="41" spans="1:11" x14ac:dyDescent="0.25">
      <c r="A41" s="73">
        <v>159</v>
      </c>
      <c r="B41" s="92" t="s">
        <v>67</v>
      </c>
      <c r="C41" s="41" t="s">
        <v>68</v>
      </c>
      <c r="D41" s="42" t="s">
        <v>11</v>
      </c>
      <c r="E41" s="42" t="s">
        <v>28</v>
      </c>
      <c r="F41" s="43">
        <v>350</v>
      </c>
      <c r="G41" s="43">
        <f>VLOOKUP(A41,'Appendix 1'!A39:H199,8,FALSE)</f>
        <v>350</v>
      </c>
      <c r="H41" s="93">
        <f t="shared" si="6"/>
        <v>1</v>
      </c>
      <c r="I41" s="43">
        <v>350</v>
      </c>
      <c r="J41" s="159">
        <f>F41/I41</f>
        <v>1</v>
      </c>
      <c r="K41" s="208">
        <f t="shared" ref="K41:K59" si="8">ROUND(H41*I41,0)</f>
        <v>350</v>
      </c>
    </row>
    <row r="42" spans="1:11" x14ac:dyDescent="0.25">
      <c r="A42" s="65">
        <v>1113</v>
      </c>
      <c r="B42" s="175" t="s">
        <v>338</v>
      </c>
      <c r="C42" s="175" t="s">
        <v>91</v>
      </c>
      <c r="D42" s="176" t="s">
        <v>14</v>
      </c>
      <c r="E42" s="176" t="s">
        <v>30</v>
      </c>
      <c r="F42" s="108">
        <v>731</v>
      </c>
      <c r="G42" s="108">
        <v>656</v>
      </c>
      <c r="H42" s="171">
        <f t="shared" si="6"/>
        <v>0.89740082079343364</v>
      </c>
      <c r="I42" s="108">
        <v>867</v>
      </c>
      <c r="J42" s="162">
        <f t="shared" ref="J42:J59" si="9">F42/I42</f>
        <v>0.84313725490196079</v>
      </c>
      <c r="K42" s="202">
        <f t="shared" si="8"/>
        <v>778</v>
      </c>
    </row>
    <row r="43" spans="1:11" x14ac:dyDescent="0.25">
      <c r="A43" s="63">
        <v>269</v>
      </c>
      <c r="B43" s="177" t="s">
        <v>322</v>
      </c>
      <c r="C43" s="178" t="s">
        <v>205</v>
      </c>
      <c r="D43" s="179" t="s">
        <v>11</v>
      </c>
      <c r="E43" s="179" t="s">
        <v>28</v>
      </c>
      <c r="F43" s="110">
        <v>432</v>
      </c>
      <c r="G43" s="110">
        <f>VLOOKUP(A43,'Appendix 1'!A41:H201,8,FALSE)</f>
        <v>432</v>
      </c>
      <c r="H43" s="173">
        <f t="shared" si="6"/>
        <v>1</v>
      </c>
      <c r="I43" s="110">
        <v>900</v>
      </c>
      <c r="J43" s="164">
        <f t="shared" si="9"/>
        <v>0.48</v>
      </c>
      <c r="K43" s="203">
        <f t="shared" si="8"/>
        <v>900</v>
      </c>
    </row>
    <row r="44" spans="1:11" x14ac:dyDescent="0.25">
      <c r="A44" s="65" t="s">
        <v>180</v>
      </c>
      <c r="B44" s="175" t="s">
        <v>226</v>
      </c>
      <c r="C44" s="175" t="s">
        <v>401</v>
      </c>
      <c r="D44" s="176" t="s">
        <v>6</v>
      </c>
      <c r="E44" s="176" t="s">
        <v>29</v>
      </c>
      <c r="F44" s="108">
        <v>595</v>
      </c>
      <c r="G44" s="108">
        <v>479</v>
      </c>
      <c r="H44" s="171">
        <f t="shared" si="6"/>
        <v>0.80504201680672272</v>
      </c>
      <c r="I44" s="108">
        <v>675</v>
      </c>
      <c r="J44" s="162">
        <f t="shared" si="9"/>
        <v>0.88148148148148153</v>
      </c>
      <c r="K44" s="202">
        <f t="shared" si="8"/>
        <v>543</v>
      </c>
    </row>
    <row r="45" spans="1:11" x14ac:dyDescent="0.25">
      <c r="A45" s="63" t="s">
        <v>174</v>
      </c>
      <c r="B45" s="177" t="s">
        <v>227</v>
      </c>
      <c r="C45" s="178" t="s">
        <v>357</v>
      </c>
      <c r="D45" s="179" t="s">
        <v>7</v>
      </c>
      <c r="E45" s="179" t="s">
        <v>29</v>
      </c>
      <c r="F45" s="110">
        <v>710</v>
      </c>
      <c r="G45" s="110">
        <v>516</v>
      </c>
      <c r="H45" s="173">
        <f t="shared" si="6"/>
        <v>0.72676056338028172</v>
      </c>
      <c r="I45" s="109">
        <v>760</v>
      </c>
      <c r="J45" s="163">
        <f t="shared" si="9"/>
        <v>0.93421052631578949</v>
      </c>
      <c r="K45" s="201">
        <f t="shared" si="8"/>
        <v>552</v>
      </c>
    </row>
    <row r="46" spans="1:11" x14ac:dyDescent="0.25">
      <c r="A46" s="65">
        <v>268</v>
      </c>
      <c r="B46" s="175" t="s">
        <v>199</v>
      </c>
      <c r="C46" s="175" t="s">
        <v>343</v>
      </c>
      <c r="D46" s="176" t="s">
        <v>9</v>
      </c>
      <c r="E46" s="176" t="s">
        <v>53</v>
      </c>
      <c r="F46" s="108">
        <v>132</v>
      </c>
      <c r="G46" s="108">
        <f>VLOOKUP(A46,'Appendix 1'!A44:H204,8,FALSE)</f>
        <v>79</v>
      </c>
      <c r="H46" s="171">
        <f t="shared" si="6"/>
        <v>0.59848484848484851</v>
      </c>
      <c r="I46" s="108">
        <v>640</v>
      </c>
      <c r="J46" s="162">
        <f t="shared" si="9"/>
        <v>0.20624999999999999</v>
      </c>
      <c r="K46" s="202">
        <f t="shared" si="8"/>
        <v>383</v>
      </c>
    </row>
    <row r="47" spans="1:11" s="4" customFormat="1" ht="16.5" customHeight="1" x14ac:dyDescent="0.25">
      <c r="A47" s="63">
        <v>113</v>
      </c>
      <c r="B47" s="177" t="s">
        <v>139</v>
      </c>
      <c r="C47" s="178" t="s">
        <v>360</v>
      </c>
      <c r="D47" s="179" t="s">
        <v>14</v>
      </c>
      <c r="E47" s="179" t="s">
        <v>28</v>
      </c>
      <c r="F47" s="110">
        <v>546</v>
      </c>
      <c r="G47" s="110">
        <f>VLOOKUP(A47,'Appendix 1'!A45:H205,8,FALSE)</f>
        <v>546</v>
      </c>
      <c r="H47" s="173">
        <f t="shared" si="6"/>
        <v>1</v>
      </c>
      <c r="I47" s="109">
        <v>560</v>
      </c>
      <c r="J47" s="163">
        <f t="shared" si="9"/>
        <v>0.97499999999999998</v>
      </c>
      <c r="K47" s="201">
        <f t="shared" si="8"/>
        <v>560</v>
      </c>
    </row>
    <row r="48" spans="1:11" x14ac:dyDescent="0.25">
      <c r="A48" s="75" t="s">
        <v>175</v>
      </c>
      <c r="B48" s="175" t="s">
        <v>225</v>
      </c>
      <c r="C48" s="175" t="s">
        <v>358</v>
      </c>
      <c r="D48" s="176" t="s">
        <v>11</v>
      </c>
      <c r="E48" s="176" t="s">
        <v>29</v>
      </c>
      <c r="F48" s="108">
        <v>460</v>
      </c>
      <c r="G48" s="108">
        <v>356</v>
      </c>
      <c r="H48" s="171">
        <f t="shared" si="6"/>
        <v>0.77391304347826084</v>
      </c>
      <c r="I48" s="108">
        <v>665</v>
      </c>
      <c r="J48" s="162">
        <f t="shared" si="9"/>
        <v>0.69172932330827064</v>
      </c>
      <c r="K48" s="202">
        <f t="shared" si="8"/>
        <v>515</v>
      </c>
    </row>
    <row r="49" spans="1:11" x14ac:dyDescent="0.25">
      <c r="A49" s="69">
        <v>245</v>
      </c>
      <c r="B49" s="34" t="s">
        <v>142</v>
      </c>
      <c r="C49" s="88" t="s">
        <v>344</v>
      </c>
      <c r="D49" s="89" t="s">
        <v>11</v>
      </c>
      <c r="E49" s="89" t="s">
        <v>69</v>
      </c>
      <c r="F49" s="90">
        <v>105</v>
      </c>
      <c r="G49" s="90">
        <f>VLOOKUP(A49,'Appendix 1'!A47:H207,8,FALSE)</f>
        <v>105</v>
      </c>
      <c r="H49" s="91">
        <f t="shared" si="6"/>
        <v>1</v>
      </c>
      <c r="I49" s="90">
        <v>216</v>
      </c>
      <c r="J49" s="167">
        <f t="shared" si="9"/>
        <v>0.4861111111111111</v>
      </c>
      <c r="K49" s="203">
        <f t="shared" si="8"/>
        <v>216</v>
      </c>
    </row>
    <row r="50" spans="1:11" s="4" customFormat="1" ht="15.75" x14ac:dyDescent="0.25">
      <c r="A50" s="75">
        <v>131</v>
      </c>
      <c r="B50" s="175" t="s">
        <v>143</v>
      </c>
      <c r="C50" s="175" t="s">
        <v>359</v>
      </c>
      <c r="D50" s="176" t="s">
        <v>9</v>
      </c>
      <c r="E50" s="176" t="s">
        <v>28</v>
      </c>
      <c r="F50" s="108">
        <v>316</v>
      </c>
      <c r="G50" s="108">
        <f>VLOOKUP(A50,'Appendix 1'!A48:H208,8,FALSE)</f>
        <v>316</v>
      </c>
      <c r="H50" s="171">
        <f t="shared" si="6"/>
        <v>1</v>
      </c>
      <c r="I50" s="108">
        <v>350</v>
      </c>
      <c r="J50" s="162">
        <f t="shared" si="9"/>
        <v>0.9028571428571428</v>
      </c>
      <c r="K50" s="202">
        <f t="shared" si="8"/>
        <v>350</v>
      </c>
    </row>
    <row r="51" spans="1:11" x14ac:dyDescent="0.25">
      <c r="A51" s="63">
        <v>114</v>
      </c>
      <c r="B51" s="177" t="s">
        <v>144</v>
      </c>
      <c r="C51" s="178" t="s">
        <v>70</v>
      </c>
      <c r="D51" s="179" t="s">
        <v>11</v>
      </c>
      <c r="E51" s="179" t="s">
        <v>29</v>
      </c>
      <c r="F51" s="110">
        <v>520</v>
      </c>
      <c r="G51" s="110">
        <f>VLOOKUP(A51,'Appendix 1'!A49:H209,8,FALSE)</f>
        <v>439</v>
      </c>
      <c r="H51" s="173">
        <f t="shared" si="6"/>
        <v>0.84423076923076923</v>
      </c>
      <c r="I51" s="109">
        <v>560</v>
      </c>
      <c r="J51" s="163">
        <f t="shared" si="9"/>
        <v>0.9285714285714286</v>
      </c>
      <c r="K51" s="201">
        <f t="shared" si="8"/>
        <v>473</v>
      </c>
    </row>
    <row r="52" spans="1:11" x14ac:dyDescent="0.25">
      <c r="A52" s="72">
        <v>134</v>
      </c>
      <c r="B52" s="50" t="s">
        <v>461</v>
      </c>
      <c r="C52" s="50" t="s">
        <v>71</v>
      </c>
      <c r="D52" s="51" t="s">
        <v>9</v>
      </c>
      <c r="E52" s="51" t="s">
        <v>29</v>
      </c>
      <c r="F52" s="52">
        <v>296</v>
      </c>
      <c r="G52" s="52">
        <f>VLOOKUP(A52,'Appendix 1'!A50:H210,8,FALSE)</f>
        <v>251</v>
      </c>
      <c r="H52" s="53">
        <f t="shared" si="6"/>
        <v>0.84797297297297303</v>
      </c>
      <c r="I52" s="52">
        <v>372</v>
      </c>
      <c r="J52" s="168">
        <f t="shared" si="9"/>
        <v>0.79569892473118276</v>
      </c>
      <c r="K52" s="202">
        <f t="shared" si="8"/>
        <v>315</v>
      </c>
    </row>
    <row r="53" spans="1:11" x14ac:dyDescent="0.25">
      <c r="A53" s="63">
        <v>200</v>
      </c>
      <c r="B53" s="178" t="s">
        <v>240</v>
      </c>
      <c r="C53" s="178" t="s">
        <v>72</v>
      </c>
      <c r="D53" s="179" t="s">
        <v>14</v>
      </c>
      <c r="E53" s="188" t="s">
        <v>241</v>
      </c>
      <c r="F53" s="110">
        <v>288</v>
      </c>
      <c r="G53" s="110">
        <f>VLOOKUP(A53,'Appendix 1'!A51:H211,8,FALSE)</f>
        <v>288</v>
      </c>
      <c r="H53" s="173">
        <f t="shared" si="6"/>
        <v>1</v>
      </c>
      <c r="I53" s="110">
        <v>319</v>
      </c>
      <c r="J53" s="164">
        <f t="shared" si="9"/>
        <v>0.90282131661442011</v>
      </c>
      <c r="K53" s="203">
        <f t="shared" si="8"/>
        <v>319</v>
      </c>
    </row>
    <row r="54" spans="1:11" x14ac:dyDescent="0.25">
      <c r="A54" s="65">
        <v>3064</v>
      </c>
      <c r="B54" s="175" t="s">
        <v>215</v>
      </c>
      <c r="C54" s="175" t="s">
        <v>345</v>
      </c>
      <c r="D54" s="176" t="s">
        <v>11</v>
      </c>
      <c r="E54" s="176" t="s">
        <v>30</v>
      </c>
      <c r="F54" s="108">
        <v>368</v>
      </c>
      <c r="G54" s="108">
        <f>VLOOKUP(A54,'Appendix 1'!A52:H212,8,FALSE)</f>
        <v>328</v>
      </c>
      <c r="H54" s="171">
        <f t="shared" si="6"/>
        <v>0.89130434782608692</v>
      </c>
      <c r="I54" s="108">
        <v>516</v>
      </c>
      <c r="J54" s="162">
        <f t="shared" si="9"/>
        <v>0.71317829457364346</v>
      </c>
      <c r="K54" s="202">
        <f t="shared" si="8"/>
        <v>460</v>
      </c>
    </row>
    <row r="55" spans="1:11" x14ac:dyDescent="0.25">
      <c r="A55" s="63" t="s">
        <v>172</v>
      </c>
      <c r="B55" s="177" t="s">
        <v>165</v>
      </c>
      <c r="C55" s="178" t="s">
        <v>432</v>
      </c>
      <c r="D55" s="179" t="s">
        <v>14</v>
      </c>
      <c r="E55" s="179" t="s">
        <v>29</v>
      </c>
      <c r="F55" s="110">
        <v>1130</v>
      </c>
      <c r="G55" s="110">
        <v>887</v>
      </c>
      <c r="H55" s="173">
        <f t="shared" si="6"/>
        <v>0.78495575221238933</v>
      </c>
      <c r="I55" s="110">
        <v>1300</v>
      </c>
      <c r="J55" s="164">
        <f t="shared" si="9"/>
        <v>0.86923076923076925</v>
      </c>
      <c r="K55" s="203">
        <f t="shared" si="8"/>
        <v>1020</v>
      </c>
    </row>
    <row r="56" spans="1:11" x14ac:dyDescent="0.25">
      <c r="A56" s="75" t="s">
        <v>181</v>
      </c>
      <c r="B56" s="175" t="s">
        <v>166</v>
      </c>
      <c r="C56" s="175" t="s">
        <v>433</v>
      </c>
      <c r="D56" s="176" t="s">
        <v>11</v>
      </c>
      <c r="E56" s="176" t="s">
        <v>30</v>
      </c>
      <c r="F56" s="108">
        <v>769</v>
      </c>
      <c r="G56" s="108">
        <v>602</v>
      </c>
      <c r="H56" s="171">
        <f t="shared" si="6"/>
        <v>0.78283485045513657</v>
      </c>
      <c r="I56" s="108">
        <v>1000</v>
      </c>
      <c r="J56" s="162">
        <f t="shared" si="9"/>
        <v>0.76900000000000002</v>
      </c>
      <c r="K56" s="202">
        <f t="shared" si="8"/>
        <v>783</v>
      </c>
    </row>
    <row r="57" spans="1:11" x14ac:dyDescent="0.25">
      <c r="A57" s="63" t="s">
        <v>182</v>
      </c>
      <c r="B57" s="177" t="s">
        <v>167</v>
      </c>
      <c r="C57" s="178" t="s">
        <v>74</v>
      </c>
      <c r="D57" s="179" t="s">
        <v>7</v>
      </c>
      <c r="E57" s="179" t="s">
        <v>29</v>
      </c>
      <c r="F57" s="110">
        <v>1051</v>
      </c>
      <c r="G57" s="110">
        <v>811</v>
      </c>
      <c r="H57" s="173">
        <f t="shared" si="6"/>
        <v>0.77164605137963849</v>
      </c>
      <c r="I57" s="109">
        <v>1000</v>
      </c>
      <c r="J57" s="163">
        <f t="shared" si="9"/>
        <v>1.0509999999999999</v>
      </c>
      <c r="K57" s="201">
        <f t="shared" si="8"/>
        <v>772</v>
      </c>
    </row>
    <row r="58" spans="1:11" s="4" customFormat="1" ht="15.75" x14ac:dyDescent="0.25">
      <c r="A58" s="72" t="s">
        <v>183</v>
      </c>
      <c r="B58" s="50" t="s">
        <v>168</v>
      </c>
      <c r="C58" s="50" t="s">
        <v>75</v>
      </c>
      <c r="D58" s="51" t="s">
        <v>6</v>
      </c>
      <c r="E58" s="51" t="s">
        <v>29</v>
      </c>
      <c r="F58" s="52">
        <v>1069</v>
      </c>
      <c r="G58" s="52">
        <v>819</v>
      </c>
      <c r="H58" s="53">
        <f t="shared" si="6"/>
        <v>0.76613657623947617</v>
      </c>
      <c r="I58" s="52">
        <v>1000</v>
      </c>
      <c r="J58" s="168">
        <f t="shared" si="9"/>
        <v>1.069</v>
      </c>
      <c r="K58" s="202">
        <f t="shared" si="8"/>
        <v>766</v>
      </c>
    </row>
    <row r="59" spans="1:11" ht="15.75" thickBot="1" x14ac:dyDescent="0.3">
      <c r="A59" s="69" t="s">
        <v>217</v>
      </c>
      <c r="B59" s="34" t="s">
        <v>218</v>
      </c>
      <c r="C59" s="88" t="s">
        <v>346</v>
      </c>
      <c r="D59" s="89" t="s">
        <v>6</v>
      </c>
      <c r="E59" s="89" t="s">
        <v>60</v>
      </c>
      <c r="F59" s="90">
        <v>673</v>
      </c>
      <c r="G59" s="90">
        <v>622</v>
      </c>
      <c r="H59" s="91">
        <f t="shared" si="6"/>
        <v>0.92421991084695398</v>
      </c>
      <c r="I59" s="90">
        <v>600</v>
      </c>
      <c r="J59" s="167">
        <f t="shared" si="9"/>
        <v>1.1216666666666666</v>
      </c>
      <c r="K59" s="207">
        <f t="shared" si="8"/>
        <v>555</v>
      </c>
    </row>
    <row r="60" spans="1:11" x14ac:dyDescent="0.25">
      <c r="A60" s="281">
        <v>193</v>
      </c>
      <c r="B60" s="54" t="s">
        <v>171</v>
      </c>
      <c r="C60" s="54" t="s">
        <v>76</v>
      </c>
      <c r="D60" s="55" t="s">
        <v>9</v>
      </c>
      <c r="E60" s="287" t="s">
        <v>28</v>
      </c>
      <c r="F60" s="269">
        <v>374</v>
      </c>
      <c r="G60" s="269">
        <v>374</v>
      </c>
      <c r="H60" s="285">
        <f t="shared" si="6"/>
        <v>1</v>
      </c>
      <c r="I60" s="269">
        <v>375</v>
      </c>
      <c r="J60" s="305">
        <f>F60/I60</f>
        <v>0.99733333333333329</v>
      </c>
      <c r="K60" s="318">
        <f>ROUND(H60*I60,0)</f>
        <v>375</v>
      </c>
    </row>
    <row r="61" spans="1:11" ht="15.75" thickBot="1" x14ac:dyDescent="0.3">
      <c r="A61" s="282"/>
      <c r="B61" s="57" t="s">
        <v>219</v>
      </c>
      <c r="C61" s="186" t="s">
        <v>347</v>
      </c>
      <c r="D61" s="189" t="s">
        <v>11</v>
      </c>
      <c r="E61" s="288"/>
      <c r="F61" s="271"/>
      <c r="G61" s="271"/>
      <c r="H61" s="286"/>
      <c r="I61" s="271"/>
      <c r="J61" s="306"/>
      <c r="K61" s="319"/>
    </row>
    <row r="62" spans="1:11" ht="15.75" thickBot="1" x14ac:dyDescent="0.3">
      <c r="A62" s="155">
        <v>228</v>
      </c>
      <c r="B62" s="156" t="s">
        <v>216</v>
      </c>
      <c r="C62" s="156" t="s">
        <v>345</v>
      </c>
      <c r="D62" s="44" t="s">
        <v>11</v>
      </c>
      <c r="E62" s="48" t="s">
        <v>40</v>
      </c>
      <c r="F62" s="157">
        <v>104</v>
      </c>
      <c r="G62" s="157">
        <f>VLOOKUP(A62,'Appendix 1'!A59:H220,8,FALSE)</f>
        <v>104</v>
      </c>
      <c r="H62" s="158">
        <f t="shared" ref="H62" si="10">G62/F62</f>
        <v>1</v>
      </c>
      <c r="I62" s="211">
        <v>135</v>
      </c>
      <c r="J62" s="160">
        <f t="shared" ref="J62" si="11">F62/I62</f>
        <v>0.77037037037037037</v>
      </c>
      <c r="K62" s="207">
        <f t="shared" ref="K62" si="12">ROUND(H62*I62,0)</f>
        <v>135</v>
      </c>
    </row>
    <row r="63" spans="1:11" ht="15" customHeight="1" x14ac:dyDescent="0.25">
      <c r="A63" s="281">
        <v>135</v>
      </c>
      <c r="B63" s="54" t="s">
        <v>239</v>
      </c>
      <c r="C63" s="54" t="s">
        <v>348</v>
      </c>
      <c r="D63" s="55" t="s">
        <v>9</v>
      </c>
      <c r="E63" s="56" t="s">
        <v>34</v>
      </c>
      <c r="F63" s="154">
        <v>140</v>
      </c>
      <c r="G63" s="154">
        <v>140</v>
      </c>
      <c r="H63" s="153">
        <f>G63/F63</f>
        <v>1</v>
      </c>
      <c r="I63" s="154">
        <v>250</v>
      </c>
      <c r="J63" s="153">
        <f>F63/I63</f>
        <v>0.56000000000000005</v>
      </c>
      <c r="K63" s="214">
        <f>ROUND(H63*I63,0)</f>
        <v>250</v>
      </c>
    </row>
    <row r="64" spans="1:11" ht="15.75" thickBot="1" x14ac:dyDescent="0.3">
      <c r="A64" s="282"/>
      <c r="B64" s="186" t="s">
        <v>334</v>
      </c>
      <c r="C64" s="186" t="s">
        <v>349</v>
      </c>
      <c r="D64" s="189" t="s">
        <v>11</v>
      </c>
      <c r="E64" s="190" t="s">
        <v>29</v>
      </c>
      <c r="F64" s="215">
        <v>280</v>
      </c>
      <c r="G64" s="215">
        <v>204</v>
      </c>
      <c r="H64" s="216">
        <f>G64/F64</f>
        <v>0.72857142857142854</v>
      </c>
      <c r="I64" s="215">
        <v>500</v>
      </c>
      <c r="J64" s="216">
        <f>F64/I64</f>
        <v>0.56000000000000005</v>
      </c>
      <c r="K64" s="217">
        <f>ROUND(H64*I64,0)</f>
        <v>364</v>
      </c>
    </row>
    <row r="65" spans="1:69" x14ac:dyDescent="0.25">
      <c r="A65" s="155">
        <v>165</v>
      </c>
      <c r="B65" s="41" t="s">
        <v>323</v>
      </c>
      <c r="C65" s="41" t="s">
        <v>78</v>
      </c>
      <c r="D65" s="42" t="s">
        <v>8</v>
      </c>
      <c r="E65" s="49" t="s">
        <v>28</v>
      </c>
      <c r="F65" s="43">
        <v>575</v>
      </c>
      <c r="G65" s="43">
        <f>VLOOKUP(A65,'Appendix 1'!A62:H223,8,FALSE)</f>
        <v>575</v>
      </c>
      <c r="H65" s="93">
        <f t="shared" ref="H65:H69" si="13">G65/F65</f>
        <v>1</v>
      </c>
      <c r="I65" s="209">
        <v>718</v>
      </c>
      <c r="J65" s="210">
        <f t="shared" ref="J65:J69" si="14">F65/I65</f>
        <v>0.80083565459610029</v>
      </c>
      <c r="K65" s="207">
        <f t="shared" ref="K65:K69" si="15">ROUND(H65*I65,0)</f>
        <v>718</v>
      </c>
    </row>
    <row r="66" spans="1:69" x14ac:dyDescent="0.25">
      <c r="A66" s="74">
        <v>260</v>
      </c>
      <c r="B66" s="185" t="s">
        <v>340</v>
      </c>
      <c r="C66" s="185" t="s">
        <v>350</v>
      </c>
      <c r="D66" s="191" t="s">
        <v>7</v>
      </c>
      <c r="E66" s="192" t="s">
        <v>236</v>
      </c>
      <c r="F66" s="113">
        <v>40</v>
      </c>
      <c r="G66" s="113">
        <f>VLOOKUP(A66,'Appendix 1'!A63:H224,8,FALSE)</f>
        <v>40</v>
      </c>
      <c r="H66" s="174">
        <f t="shared" si="13"/>
        <v>1</v>
      </c>
      <c r="I66" s="113">
        <v>70</v>
      </c>
      <c r="J66" s="169">
        <f t="shared" si="14"/>
        <v>0.5714285714285714</v>
      </c>
      <c r="K66" s="204">
        <f t="shared" si="15"/>
        <v>70</v>
      </c>
    </row>
    <row r="67" spans="1:69" x14ac:dyDescent="0.25">
      <c r="A67" s="63">
        <v>3065</v>
      </c>
      <c r="B67" s="178" t="s">
        <v>79</v>
      </c>
      <c r="C67" s="178" t="s">
        <v>351</v>
      </c>
      <c r="D67" s="179" t="s">
        <v>11</v>
      </c>
      <c r="E67" s="188" t="s">
        <v>55</v>
      </c>
      <c r="F67" s="110">
        <v>538</v>
      </c>
      <c r="G67" s="110">
        <f>VLOOKUP(A67,'Appendix 1'!A64:H225,8,FALSE)</f>
        <v>538</v>
      </c>
      <c r="H67" s="173">
        <f t="shared" si="13"/>
        <v>1</v>
      </c>
      <c r="I67" s="110">
        <v>568</v>
      </c>
      <c r="J67" s="164">
        <f t="shared" si="14"/>
        <v>0.94718309859154926</v>
      </c>
      <c r="K67" s="203">
        <f t="shared" si="15"/>
        <v>568</v>
      </c>
    </row>
    <row r="68" spans="1:69" s="2" customFormat="1" x14ac:dyDescent="0.25">
      <c r="A68" s="74">
        <v>161</v>
      </c>
      <c r="B68" s="185" t="s">
        <v>462</v>
      </c>
      <c r="C68" s="185" t="s">
        <v>347</v>
      </c>
      <c r="D68" s="191" t="s">
        <v>11</v>
      </c>
      <c r="E68" s="192" t="s">
        <v>29</v>
      </c>
      <c r="F68" s="113">
        <v>323</v>
      </c>
      <c r="G68" s="113">
        <f>VLOOKUP(A68,'Appendix 1'!A65:H226,8,FALSE)</f>
        <v>246</v>
      </c>
      <c r="H68" s="174">
        <f t="shared" si="13"/>
        <v>0.76160990712074306</v>
      </c>
      <c r="I68" s="113">
        <v>775</v>
      </c>
      <c r="J68" s="169">
        <f t="shared" si="14"/>
        <v>0.41677419354838707</v>
      </c>
      <c r="K68" s="204">
        <f t="shared" si="15"/>
        <v>590</v>
      </c>
    </row>
    <row r="69" spans="1:69" ht="15.75" thickBot="1" x14ac:dyDescent="0.3">
      <c r="A69" s="69">
        <v>117</v>
      </c>
      <c r="B69" s="88" t="s">
        <v>103</v>
      </c>
      <c r="C69" s="88" t="s">
        <v>352</v>
      </c>
      <c r="D69" s="89" t="s">
        <v>11</v>
      </c>
      <c r="E69" s="184" t="s">
        <v>29</v>
      </c>
      <c r="F69" s="90">
        <v>427</v>
      </c>
      <c r="G69" s="90">
        <f>VLOOKUP(A69,'Appendix 1'!A66:H227,8,FALSE)</f>
        <v>334</v>
      </c>
      <c r="H69" s="91">
        <f t="shared" si="13"/>
        <v>0.7822014051522248</v>
      </c>
      <c r="I69" s="90">
        <v>525</v>
      </c>
      <c r="J69" s="167">
        <f t="shared" si="14"/>
        <v>0.81333333333333335</v>
      </c>
      <c r="K69" s="207">
        <f t="shared" si="15"/>
        <v>411</v>
      </c>
    </row>
    <row r="70" spans="1:69" s="2" customFormat="1" x14ac:dyDescent="0.25">
      <c r="A70" s="281">
        <v>173</v>
      </c>
      <c r="B70" s="311" t="s">
        <v>80</v>
      </c>
      <c r="C70" s="54" t="s">
        <v>439</v>
      </c>
      <c r="D70" s="266" t="s">
        <v>9</v>
      </c>
      <c r="E70" s="287" t="s">
        <v>28</v>
      </c>
      <c r="F70" s="269">
        <v>106</v>
      </c>
      <c r="G70" s="269">
        <v>106</v>
      </c>
      <c r="H70" s="285">
        <f>G70/F70</f>
        <v>1</v>
      </c>
      <c r="I70" s="269">
        <v>120</v>
      </c>
      <c r="J70" s="305">
        <f>F70/I70</f>
        <v>0.8833333333333333</v>
      </c>
      <c r="K70" s="318">
        <f>ROUND(H70*I70,0)</f>
        <v>120</v>
      </c>
    </row>
    <row r="71" spans="1:69" s="6" customFormat="1" ht="15.75" thickBot="1" x14ac:dyDescent="0.3">
      <c r="A71" s="282"/>
      <c r="B71" s="312"/>
      <c r="C71" s="186" t="s">
        <v>81</v>
      </c>
      <c r="D71" s="268"/>
      <c r="E71" s="288"/>
      <c r="F71" s="271"/>
      <c r="G71" s="271"/>
      <c r="H71" s="286"/>
      <c r="I71" s="271"/>
      <c r="J71" s="306"/>
      <c r="K71" s="319"/>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row>
    <row r="72" spans="1:69" x14ac:dyDescent="0.25">
      <c r="A72" s="73">
        <v>197</v>
      </c>
      <c r="B72" s="41" t="s">
        <v>82</v>
      </c>
      <c r="C72" s="41" t="s">
        <v>372</v>
      </c>
      <c r="D72" s="42" t="s">
        <v>9</v>
      </c>
      <c r="E72" s="49" t="s">
        <v>40</v>
      </c>
      <c r="F72" s="43">
        <v>134</v>
      </c>
      <c r="G72" s="43">
        <f>VLOOKUP(A72,'Appendix 1'!A69:H230,8,FALSE)</f>
        <v>134</v>
      </c>
      <c r="H72" s="158">
        <f t="shared" ref="H72:H80" si="16">G72/F72</f>
        <v>1</v>
      </c>
      <c r="I72" s="209">
        <v>310</v>
      </c>
      <c r="J72" s="210">
        <f t="shared" ref="J72:J79" si="17">F72/I72</f>
        <v>0.43225806451612903</v>
      </c>
      <c r="K72" s="207">
        <f t="shared" ref="K72:K79" si="18">ROUND(H72*I72,0)</f>
        <v>310</v>
      </c>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row>
    <row r="73" spans="1:69" x14ac:dyDescent="0.25">
      <c r="A73" s="74">
        <v>3066</v>
      </c>
      <c r="B73" s="185" t="s">
        <v>169</v>
      </c>
      <c r="C73" s="185" t="s">
        <v>372</v>
      </c>
      <c r="D73" s="191" t="s">
        <v>9</v>
      </c>
      <c r="E73" s="192" t="s">
        <v>55</v>
      </c>
      <c r="F73" s="113">
        <v>160</v>
      </c>
      <c r="G73" s="113">
        <f>VLOOKUP(A73,'Appendix 1'!A70:H231,8,FALSE)</f>
        <v>160</v>
      </c>
      <c r="H73" s="174">
        <f t="shared" si="16"/>
        <v>1</v>
      </c>
      <c r="I73" s="113">
        <v>182</v>
      </c>
      <c r="J73" s="169">
        <f t="shared" si="17"/>
        <v>0.87912087912087911</v>
      </c>
      <c r="K73" s="204">
        <f t="shared" si="18"/>
        <v>182</v>
      </c>
    </row>
    <row r="74" spans="1:69" x14ac:dyDescent="0.25">
      <c r="A74" s="63">
        <v>255</v>
      </c>
      <c r="B74" s="178" t="s">
        <v>327</v>
      </c>
      <c r="C74" s="178" t="s">
        <v>361</v>
      </c>
      <c r="D74" s="179" t="s">
        <v>11</v>
      </c>
      <c r="E74" s="188" t="s">
        <v>53</v>
      </c>
      <c r="F74" s="110">
        <v>326</v>
      </c>
      <c r="G74" s="110">
        <f>VLOOKUP(A74,'Appendix 1'!A71:H232,8,FALSE)</f>
        <v>246</v>
      </c>
      <c r="H74" s="173">
        <f t="shared" si="16"/>
        <v>0.754601226993865</v>
      </c>
      <c r="I74" s="110">
        <v>550</v>
      </c>
      <c r="J74" s="164">
        <f t="shared" si="17"/>
        <v>0.59272727272727277</v>
      </c>
      <c r="K74" s="203">
        <f t="shared" si="18"/>
        <v>415</v>
      </c>
    </row>
    <row r="75" spans="1:69" x14ac:dyDescent="0.25">
      <c r="A75" s="74">
        <v>198</v>
      </c>
      <c r="B75" s="185" t="s">
        <v>328</v>
      </c>
      <c r="C75" s="185" t="s">
        <v>96</v>
      </c>
      <c r="D75" s="191" t="s">
        <v>7</v>
      </c>
      <c r="E75" s="192" t="s">
        <v>28</v>
      </c>
      <c r="F75" s="113">
        <v>382</v>
      </c>
      <c r="G75" s="113">
        <f>VLOOKUP(A75,'Appendix 1'!A72:H233,8,FALSE)</f>
        <v>382</v>
      </c>
      <c r="H75" s="174">
        <f t="shared" si="16"/>
        <v>1</v>
      </c>
      <c r="I75" s="113">
        <v>380</v>
      </c>
      <c r="J75" s="169">
        <f t="shared" si="17"/>
        <v>1.0052631578947369</v>
      </c>
      <c r="K75" s="204">
        <f t="shared" si="18"/>
        <v>380</v>
      </c>
    </row>
    <row r="76" spans="1:69" s="2" customFormat="1" x14ac:dyDescent="0.25">
      <c r="A76" s="63">
        <v>270</v>
      </c>
      <c r="B76" s="178" t="s">
        <v>329</v>
      </c>
      <c r="C76" s="178" t="s">
        <v>353</v>
      </c>
      <c r="D76" s="179" t="s">
        <v>11</v>
      </c>
      <c r="E76" s="188" t="s">
        <v>52</v>
      </c>
      <c r="F76" s="110">
        <v>169</v>
      </c>
      <c r="G76" s="110">
        <f>VLOOKUP(A76,'Appendix 1'!A73:H234,8,FALSE)</f>
        <v>169</v>
      </c>
      <c r="H76" s="173">
        <f t="shared" si="16"/>
        <v>1</v>
      </c>
      <c r="I76" s="110">
        <v>280</v>
      </c>
      <c r="J76" s="164">
        <f t="shared" si="17"/>
        <v>0.60357142857142854</v>
      </c>
      <c r="K76" s="203">
        <f t="shared" si="18"/>
        <v>280</v>
      </c>
    </row>
    <row r="77" spans="1:69" x14ac:dyDescent="0.25">
      <c r="A77" s="74" t="s">
        <v>185</v>
      </c>
      <c r="B77" s="185" t="s">
        <v>184</v>
      </c>
      <c r="C77" s="185" t="s">
        <v>354</v>
      </c>
      <c r="D77" s="191" t="s">
        <v>9</v>
      </c>
      <c r="E77" s="192" t="s">
        <v>83</v>
      </c>
      <c r="F77" s="113">
        <v>683</v>
      </c>
      <c r="G77" s="113">
        <v>90</v>
      </c>
      <c r="H77" s="174">
        <f t="shared" si="16"/>
        <v>0.13177159590043924</v>
      </c>
      <c r="I77" s="113">
        <v>685</v>
      </c>
      <c r="J77" s="169">
        <f t="shared" si="17"/>
        <v>0.99708029197080295</v>
      </c>
      <c r="K77" s="204">
        <f t="shared" si="18"/>
        <v>90</v>
      </c>
    </row>
    <row r="78" spans="1:69" x14ac:dyDescent="0.25">
      <c r="A78" s="63">
        <v>1117</v>
      </c>
      <c r="B78" s="178" t="s">
        <v>84</v>
      </c>
      <c r="C78" s="178" t="s">
        <v>355</v>
      </c>
      <c r="D78" s="179" t="s">
        <v>11</v>
      </c>
      <c r="E78" s="188" t="s">
        <v>28</v>
      </c>
      <c r="F78" s="110">
        <v>551</v>
      </c>
      <c r="G78" s="110">
        <f>VLOOKUP(A78,'Appendix 1'!A75:H236,8,FALSE)</f>
        <v>551</v>
      </c>
      <c r="H78" s="173">
        <f t="shared" si="16"/>
        <v>1</v>
      </c>
      <c r="I78" s="110">
        <v>595</v>
      </c>
      <c r="J78" s="164">
        <f t="shared" si="17"/>
        <v>0.92605042016806727</v>
      </c>
      <c r="K78" s="203">
        <f t="shared" si="18"/>
        <v>595</v>
      </c>
    </row>
    <row r="79" spans="1:69" x14ac:dyDescent="0.25">
      <c r="A79" s="74">
        <v>210</v>
      </c>
      <c r="B79" s="185" t="s">
        <v>163</v>
      </c>
      <c r="C79" s="185" t="s">
        <v>85</v>
      </c>
      <c r="D79" s="191" t="s">
        <v>11</v>
      </c>
      <c r="E79" s="192" t="s">
        <v>29</v>
      </c>
      <c r="F79" s="113">
        <v>467</v>
      </c>
      <c r="G79" s="113">
        <f>VLOOKUP(A79,'Appendix 1'!A76:H237,8,FALSE)</f>
        <v>386</v>
      </c>
      <c r="H79" s="174">
        <f t="shared" si="16"/>
        <v>0.82655246252676662</v>
      </c>
      <c r="I79" s="113">
        <v>624</v>
      </c>
      <c r="J79" s="169">
        <f t="shared" si="17"/>
        <v>0.7483974358974359</v>
      </c>
      <c r="K79" s="204">
        <f t="shared" si="18"/>
        <v>516</v>
      </c>
    </row>
    <row r="80" spans="1:69" s="7" customFormat="1" ht="15.75" thickBot="1" x14ac:dyDescent="0.3">
      <c r="A80" s="193" t="s">
        <v>26</v>
      </c>
      <c r="B80" s="194">
        <f>COUNTA(B9:B79)</f>
        <v>66</v>
      </c>
      <c r="C80" s="195"/>
      <c r="D80" s="195"/>
      <c r="E80" s="195"/>
      <c r="F80" s="114">
        <f>+SUM(F4:F79)</f>
        <v>27444</v>
      </c>
      <c r="G80" s="114">
        <f>+SUM(G4:G79)</f>
        <v>21631</v>
      </c>
      <c r="H80" s="196">
        <f t="shared" si="16"/>
        <v>0.78818685322839233</v>
      </c>
      <c r="I80" s="114">
        <f>+SUM(I4:I79)</f>
        <v>33052</v>
      </c>
      <c r="J80" s="170">
        <f>F80/I80</f>
        <v>0.83032796805034492</v>
      </c>
      <c r="K80" s="213">
        <f>SUM(K4:K79)</f>
        <v>26403</v>
      </c>
    </row>
    <row r="81" spans="1:70" s="2" customFormat="1" x14ac:dyDescent="0.25">
      <c r="A81" s="321" t="s">
        <v>178</v>
      </c>
      <c r="B81" s="321"/>
      <c r="C81" s="321"/>
      <c r="D81" s="321"/>
      <c r="E81" s="321"/>
      <c r="F81" s="321"/>
      <c r="G81" s="321"/>
      <c r="H81" s="321"/>
      <c r="I81" s="321"/>
      <c r="J81" s="321"/>
      <c r="K81" s="321"/>
    </row>
    <row r="82" spans="1:70" ht="15.75" customHeight="1" x14ac:dyDescent="0.25">
      <c r="A82" s="245" t="s">
        <v>459</v>
      </c>
      <c r="B82" s="245"/>
      <c r="C82" s="245"/>
      <c r="D82" s="245"/>
      <c r="E82" s="245"/>
      <c r="F82" s="245"/>
      <c r="G82" s="245"/>
      <c r="H82" s="245"/>
      <c r="I82" s="245"/>
      <c r="J82" s="245"/>
      <c r="K82" s="245"/>
    </row>
    <row r="83" spans="1:70" x14ac:dyDescent="0.25">
      <c r="A83" s="323" t="s">
        <v>450</v>
      </c>
      <c r="B83" s="323"/>
      <c r="C83" s="323"/>
      <c r="D83" s="323"/>
      <c r="E83" s="323"/>
      <c r="F83" s="323"/>
      <c r="G83" s="323"/>
      <c r="H83" s="323"/>
      <c r="I83" s="323"/>
      <c r="J83" s="323"/>
      <c r="K83" s="323"/>
    </row>
    <row r="84" spans="1:70" ht="30.75" customHeight="1" x14ac:dyDescent="0.25">
      <c r="A84" s="322" t="s">
        <v>457</v>
      </c>
      <c r="B84" s="322"/>
      <c r="C84" s="322"/>
      <c r="D84" s="322"/>
      <c r="E84" s="322"/>
      <c r="F84" s="322"/>
      <c r="G84" s="322"/>
      <c r="H84" s="322"/>
      <c r="I84" s="322"/>
      <c r="J84" s="322"/>
      <c r="K84" s="322"/>
    </row>
    <row r="85" spans="1:70" x14ac:dyDescent="0.25">
      <c r="A85" s="322" t="s">
        <v>447</v>
      </c>
      <c r="B85" s="322"/>
      <c r="C85" s="322"/>
      <c r="D85" s="322"/>
      <c r="E85" s="322"/>
      <c r="F85" s="322"/>
      <c r="G85" s="322"/>
      <c r="H85" s="322"/>
      <c r="I85" s="322"/>
      <c r="J85" s="322"/>
      <c r="K85" s="322"/>
    </row>
    <row r="86" spans="1:70" s="8" customFormat="1" ht="15" customHeight="1" x14ac:dyDescent="0.25">
      <c r="A86" s="298" t="s">
        <v>469</v>
      </c>
      <c r="B86" s="298"/>
      <c r="C86" s="298"/>
      <c r="D86" s="298"/>
      <c r="E86" s="298"/>
      <c r="F86" s="298"/>
      <c r="G86" s="298"/>
      <c r="H86" s="298"/>
      <c r="I86" s="298"/>
      <c r="J86" s="298"/>
      <c r="K86" s="298"/>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row>
  </sheetData>
  <mergeCells count="65">
    <mergeCell ref="A81:K81"/>
    <mergeCell ref="A85:K85"/>
    <mergeCell ref="A84:K84"/>
    <mergeCell ref="A83:K83"/>
    <mergeCell ref="A82:K82"/>
    <mergeCell ref="B70:B71"/>
    <mergeCell ref="D70:D71"/>
    <mergeCell ref="K13:K15"/>
    <mergeCell ref="K9:K10"/>
    <mergeCell ref="K70:K71"/>
    <mergeCell ref="K60:K61"/>
    <mergeCell ref="K39:K40"/>
    <mergeCell ref="K16:K18"/>
    <mergeCell ref="G70:G71"/>
    <mergeCell ref="G13:G15"/>
    <mergeCell ref="I39:I40"/>
    <mergeCell ref="J70:J71"/>
    <mergeCell ref="H70:H71"/>
    <mergeCell ref="I70:I71"/>
    <mergeCell ref="G16:G18"/>
    <mergeCell ref="I9:I10"/>
    <mergeCell ref="A86:K86"/>
    <mergeCell ref="J9:J10"/>
    <mergeCell ref="J13:J15"/>
    <mergeCell ref="J16:J18"/>
    <mergeCell ref="J39:J40"/>
    <mergeCell ref="J60:J61"/>
    <mergeCell ref="H13:H15"/>
    <mergeCell ref="I13:I15"/>
    <mergeCell ref="H16:H18"/>
    <mergeCell ref="I16:I18"/>
    <mergeCell ref="E70:E71"/>
    <mergeCell ref="F70:F71"/>
    <mergeCell ref="H39:H40"/>
    <mergeCell ref="G39:G40"/>
    <mergeCell ref="A70:A71"/>
    <mergeCell ref="A63:A64"/>
    <mergeCell ref="A1:J1"/>
    <mergeCell ref="A2:J2"/>
    <mergeCell ref="H60:H61"/>
    <mergeCell ref="I60:I61"/>
    <mergeCell ref="A60:A61"/>
    <mergeCell ref="E60:E61"/>
    <mergeCell ref="F60:F61"/>
    <mergeCell ref="G60:G61"/>
    <mergeCell ref="G9:G10"/>
    <mergeCell ref="A16:A18"/>
    <mergeCell ref="B16:B18"/>
    <mergeCell ref="E16:E18"/>
    <mergeCell ref="A13:A15"/>
    <mergeCell ref="E13:E15"/>
    <mergeCell ref="H9:H10"/>
    <mergeCell ref="D13:D15"/>
    <mergeCell ref="F13:F15"/>
    <mergeCell ref="A39:A40"/>
    <mergeCell ref="B39:B40"/>
    <mergeCell ref="D39:D40"/>
    <mergeCell ref="E39:E40"/>
    <mergeCell ref="F16:F18"/>
    <mergeCell ref="F39:F40"/>
    <mergeCell ref="A9:A10"/>
    <mergeCell ref="D9:D10"/>
    <mergeCell ref="E9:E10"/>
    <mergeCell ref="B9:B10"/>
    <mergeCell ref="F9:F10"/>
  </mergeCells>
  <conditionalFormatting sqref="A79">
    <cfRule type="duplicateValues" dxfId="8" priority="4"/>
  </conditionalFormatting>
  <conditionalFormatting sqref="A9 A12:A13 A16">
    <cfRule type="duplicateValues" dxfId="7" priority="23"/>
  </conditionalFormatting>
  <conditionalFormatting sqref="A72:A78 A62:A63 A53 A60 A65:A70">
    <cfRule type="duplicateValues" dxfId="6" priority="30"/>
  </conditionalFormatting>
  <pageMargins left="0.7" right="0.7" top="0.75" bottom="0.75" header="0.3" footer="0.3"/>
  <pageSetup scale="5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87"/>
  <sheetViews>
    <sheetView zoomScale="85" zoomScaleNormal="85" zoomScaleSheetLayoutView="100" workbookViewId="0">
      <pane ySplit="3" topLeftCell="A4" activePane="bottomLeft" state="frozen"/>
      <selection pane="bottomLeft" activeCell="C36" sqref="C36"/>
    </sheetView>
  </sheetViews>
  <sheetFormatPr defaultRowHeight="15" x14ac:dyDescent="0.25"/>
  <cols>
    <col min="1" max="1" width="9.7109375" customWidth="1"/>
    <col min="2" max="2" width="47.7109375" customWidth="1"/>
    <col min="3" max="3" width="30.85546875" customWidth="1"/>
    <col min="4" max="4" width="10.7109375" customWidth="1"/>
    <col min="5" max="5" width="16.85546875" customWidth="1"/>
    <col min="6" max="6" width="20.42578125" customWidth="1"/>
    <col min="7" max="7" width="18.42578125" customWidth="1"/>
    <col min="8" max="9" width="19.7109375" customWidth="1"/>
    <col min="10" max="10" width="14.140625" customWidth="1"/>
  </cols>
  <sheetData>
    <row r="1" spans="1:10" ht="18.75" customHeight="1" x14ac:dyDescent="0.25">
      <c r="A1" s="283" t="s">
        <v>195</v>
      </c>
      <c r="B1" s="283"/>
      <c r="C1" s="283"/>
      <c r="D1" s="283"/>
      <c r="E1" s="283"/>
      <c r="F1" s="283"/>
      <c r="G1" s="283"/>
      <c r="H1" s="283"/>
      <c r="I1" s="283"/>
      <c r="J1" s="283"/>
    </row>
    <row r="2" spans="1:10" ht="15" customHeight="1" thickBot="1" x14ac:dyDescent="0.3">
      <c r="A2" s="324" t="s">
        <v>177</v>
      </c>
      <c r="B2" s="324"/>
      <c r="C2" s="324"/>
      <c r="D2" s="324"/>
      <c r="E2" s="324"/>
      <c r="F2" s="324"/>
      <c r="G2" s="324"/>
      <c r="H2" s="324"/>
      <c r="I2" s="324"/>
      <c r="J2" s="324"/>
    </row>
    <row r="3" spans="1:10" s="1" customFormat="1" ht="32.25" customHeight="1" x14ac:dyDescent="0.25">
      <c r="A3" s="58" t="s">
        <v>1</v>
      </c>
      <c r="B3" s="59" t="s">
        <v>2</v>
      </c>
      <c r="C3" s="59" t="s">
        <v>206</v>
      </c>
      <c r="D3" s="59" t="s">
        <v>3</v>
      </c>
      <c r="E3" s="59" t="s">
        <v>27</v>
      </c>
      <c r="F3" s="59" t="s">
        <v>221</v>
      </c>
      <c r="G3" s="59" t="s">
        <v>213</v>
      </c>
      <c r="H3" s="59" t="s">
        <v>235</v>
      </c>
      <c r="I3" s="146" t="s">
        <v>222</v>
      </c>
      <c r="J3" s="60" t="s">
        <v>449</v>
      </c>
    </row>
    <row r="4" spans="1:10" x14ac:dyDescent="0.25">
      <c r="A4" s="67">
        <v>202</v>
      </c>
      <c r="B4" s="50" t="s">
        <v>244</v>
      </c>
      <c r="C4" s="50" t="s">
        <v>386</v>
      </c>
      <c r="D4" s="51" t="s">
        <v>6</v>
      </c>
      <c r="E4" s="51" t="s">
        <v>28</v>
      </c>
      <c r="F4" s="52">
        <v>260</v>
      </c>
      <c r="G4" s="27">
        <f>VLOOKUP(A4,'Appendix 1'!A3:H163,8,FALSE)</f>
        <v>260</v>
      </c>
      <c r="H4" s="28">
        <f>G4/F4</f>
        <v>1</v>
      </c>
      <c r="I4" s="147">
        <v>441</v>
      </c>
      <c r="J4" s="68">
        <f>H4*I4</f>
        <v>441</v>
      </c>
    </row>
    <row r="5" spans="1:10" x14ac:dyDescent="0.25">
      <c r="A5" s="63">
        <v>203</v>
      </c>
      <c r="B5" s="30" t="s">
        <v>245</v>
      </c>
      <c r="C5" s="29" t="s">
        <v>366</v>
      </c>
      <c r="D5" s="31" t="s">
        <v>7</v>
      </c>
      <c r="E5" s="31" t="s">
        <v>28</v>
      </c>
      <c r="F5" s="32">
        <v>356</v>
      </c>
      <c r="G5" s="32">
        <f>VLOOKUP(A5,'Appendix 1'!A4:H164,8,FALSE)</f>
        <v>356</v>
      </c>
      <c r="H5" s="39">
        <f t="shared" ref="H5:H68" si="0">G5/F5</f>
        <v>1</v>
      </c>
      <c r="I5" s="148">
        <v>400</v>
      </c>
      <c r="J5" s="66">
        <f t="shared" ref="J5:J68" si="1">H5*I5</f>
        <v>400</v>
      </c>
    </row>
    <row r="6" spans="1:10" x14ac:dyDescent="0.25">
      <c r="A6" s="65">
        <v>204</v>
      </c>
      <c r="B6" s="25" t="s">
        <v>248</v>
      </c>
      <c r="C6" s="25" t="s">
        <v>387</v>
      </c>
      <c r="D6" s="26" t="s">
        <v>8</v>
      </c>
      <c r="E6" s="26" t="s">
        <v>28</v>
      </c>
      <c r="F6" s="27">
        <v>521</v>
      </c>
      <c r="G6" s="27">
        <f>VLOOKUP(A6,'Appendix 1'!A5:H165,8,FALSE)</f>
        <v>521</v>
      </c>
      <c r="H6" s="28">
        <f t="shared" si="0"/>
        <v>1</v>
      </c>
      <c r="I6" s="149">
        <v>563</v>
      </c>
      <c r="J6" s="62">
        <f t="shared" si="1"/>
        <v>563</v>
      </c>
    </row>
    <row r="7" spans="1:10" x14ac:dyDescent="0.25">
      <c r="A7" s="63">
        <v>205</v>
      </c>
      <c r="B7" s="30" t="s">
        <v>249</v>
      </c>
      <c r="C7" s="29" t="s">
        <v>388</v>
      </c>
      <c r="D7" s="31" t="s">
        <v>9</v>
      </c>
      <c r="E7" s="31" t="s">
        <v>28</v>
      </c>
      <c r="F7" s="32">
        <v>637</v>
      </c>
      <c r="G7" s="32">
        <f>VLOOKUP(A7,'Appendix 1'!A6:H166,8,FALSE)</f>
        <v>637</v>
      </c>
      <c r="H7" s="39">
        <f t="shared" si="0"/>
        <v>1</v>
      </c>
      <c r="I7" s="150">
        <v>662</v>
      </c>
      <c r="J7" s="64">
        <f t="shared" si="1"/>
        <v>662</v>
      </c>
    </row>
    <row r="8" spans="1:10" x14ac:dyDescent="0.25">
      <c r="A8" s="65">
        <v>206</v>
      </c>
      <c r="B8" s="25" t="s">
        <v>250</v>
      </c>
      <c r="C8" s="25" t="s">
        <v>389</v>
      </c>
      <c r="D8" s="26" t="s">
        <v>6</v>
      </c>
      <c r="E8" s="26" t="s">
        <v>28</v>
      </c>
      <c r="F8" s="27">
        <v>437</v>
      </c>
      <c r="G8" s="27">
        <f>VLOOKUP(A8,'Appendix 1'!A7:H167,8,FALSE)</f>
        <v>437</v>
      </c>
      <c r="H8" s="28">
        <f t="shared" si="0"/>
        <v>1</v>
      </c>
      <c r="I8" s="149">
        <v>430</v>
      </c>
      <c r="J8" s="62">
        <f t="shared" si="1"/>
        <v>430</v>
      </c>
    </row>
    <row r="9" spans="1:10" x14ac:dyDescent="0.25">
      <c r="A9" s="63">
        <v>212</v>
      </c>
      <c r="B9" s="30" t="s">
        <v>251</v>
      </c>
      <c r="C9" s="29" t="s">
        <v>390</v>
      </c>
      <c r="D9" s="31" t="s">
        <v>7</v>
      </c>
      <c r="E9" s="31" t="s">
        <v>28</v>
      </c>
      <c r="F9" s="32">
        <v>384</v>
      </c>
      <c r="G9" s="32">
        <f>VLOOKUP(A9,'Appendix 1'!A8:H168,8,FALSE)</f>
        <v>384</v>
      </c>
      <c r="H9" s="39">
        <f t="shared" si="0"/>
        <v>1</v>
      </c>
      <c r="I9" s="148">
        <v>389</v>
      </c>
      <c r="J9" s="66">
        <f t="shared" si="1"/>
        <v>389</v>
      </c>
    </row>
    <row r="10" spans="1:10" x14ac:dyDescent="0.25">
      <c r="A10" s="65">
        <v>213</v>
      </c>
      <c r="B10" s="25" t="s">
        <v>252</v>
      </c>
      <c r="C10" s="25" t="s">
        <v>10</v>
      </c>
      <c r="D10" s="26" t="s">
        <v>9</v>
      </c>
      <c r="E10" s="26" t="s">
        <v>29</v>
      </c>
      <c r="F10" s="27">
        <v>709</v>
      </c>
      <c r="G10" s="27">
        <f>VLOOKUP(A10,'Appendix 1'!A9:H169,8,FALSE)</f>
        <v>533</v>
      </c>
      <c r="H10" s="28">
        <f t="shared" si="0"/>
        <v>0.75176304654442883</v>
      </c>
      <c r="I10" s="149">
        <v>716</v>
      </c>
      <c r="J10" s="62">
        <f t="shared" si="1"/>
        <v>538.26234132581101</v>
      </c>
    </row>
    <row r="11" spans="1:10" x14ac:dyDescent="0.25">
      <c r="A11" s="63">
        <v>404</v>
      </c>
      <c r="B11" s="30" t="s">
        <v>310</v>
      </c>
      <c r="C11" s="29" t="s">
        <v>391</v>
      </c>
      <c r="D11" s="31" t="s">
        <v>11</v>
      </c>
      <c r="E11" s="31" t="s">
        <v>29</v>
      </c>
      <c r="F11" s="32">
        <v>333</v>
      </c>
      <c r="G11" s="32">
        <f>VLOOKUP(A11,'Appendix 1'!A10:H170,8,FALSE)</f>
        <v>243</v>
      </c>
      <c r="H11" s="39">
        <f t="shared" si="0"/>
        <v>0.72972972972972971</v>
      </c>
      <c r="I11" s="150">
        <v>829</v>
      </c>
      <c r="J11" s="64">
        <f t="shared" si="1"/>
        <v>604.94594594594594</v>
      </c>
    </row>
    <row r="12" spans="1:10" x14ac:dyDescent="0.25">
      <c r="A12" s="65">
        <v>296</v>
      </c>
      <c r="B12" s="25" t="s">
        <v>253</v>
      </c>
      <c r="C12" s="25" t="s">
        <v>392</v>
      </c>
      <c r="D12" s="26" t="s">
        <v>8</v>
      </c>
      <c r="E12" s="26" t="s">
        <v>28</v>
      </c>
      <c r="F12" s="27">
        <v>470</v>
      </c>
      <c r="G12" s="27">
        <f>VLOOKUP(A12,'Appendix 1'!A11:H171,8,FALSE)</f>
        <v>470</v>
      </c>
      <c r="H12" s="28">
        <f t="shared" si="0"/>
        <v>1</v>
      </c>
      <c r="I12" s="149">
        <v>609</v>
      </c>
      <c r="J12" s="62">
        <f t="shared" si="1"/>
        <v>609</v>
      </c>
    </row>
    <row r="13" spans="1:10" x14ac:dyDescent="0.25">
      <c r="A13" s="63">
        <v>219</v>
      </c>
      <c r="B13" s="30" t="s">
        <v>254</v>
      </c>
      <c r="C13" s="29" t="s">
        <v>393</v>
      </c>
      <c r="D13" s="31" t="s">
        <v>11</v>
      </c>
      <c r="E13" s="31" t="s">
        <v>28</v>
      </c>
      <c r="F13" s="32">
        <v>156</v>
      </c>
      <c r="G13" s="32">
        <f>VLOOKUP(A13,'Appendix 1'!A12:H172,8,FALSE)</f>
        <v>156</v>
      </c>
      <c r="H13" s="39">
        <f t="shared" si="0"/>
        <v>1</v>
      </c>
      <c r="I13" s="148">
        <v>480</v>
      </c>
      <c r="J13" s="66">
        <f t="shared" si="1"/>
        <v>480</v>
      </c>
    </row>
    <row r="14" spans="1:10" x14ac:dyDescent="0.25">
      <c r="A14" s="71">
        <v>220</v>
      </c>
      <c r="B14" s="40" t="s">
        <v>255</v>
      </c>
      <c r="C14" s="25" t="s">
        <v>394</v>
      </c>
      <c r="D14" s="26" t="s">
        <v>11</v>
      </c>
      <c r="E14" s="26" t="s">
        <v>28</v>
      </c>
      <c r="F14" s="27">
        <v>285</v>
      </c>
      <c r="G14" s="27">
        <f>VLOOKUP(A14,'Appendix 1'!A13:H173,8,FALSE)</f>
        <v>285</v>
      </c>
      <c r="H14" s="28">
        <f t="shared" si="0"/>
        <v>1</v>
      </c>
      <c r="I14" s="149">
        <v>450</v>
      </c>
      <c r="J14" s="62">
        <f t="shared" si="1"/>
        <v>450</v>
      </c>
    </row>
    <row r="15" spans="1:10" x14ac:dyDescent="0.25">
      <c r="A15" s="63">
        <v>221</v>
      </c>
      <c r="B15" s="30" t="s">
        <v>256</v>
      </c>
      <c r="C15" s="29" t="s">
        <v>395</v>
      </c>
      <c r="D15" s="31" t="s">
        <v>6</v>
      </c>
      <c r="E15" s="31" t="s">
        <v>28</v>
      </c>
      <c r="F15" s="32">
        <v>326</v>
      </c>
      <c r="G15" s="32">
        <f>VLOOKUP(A15,'Appendix 1'!A14:H174,8,FALSE)</f>
        <v>326</v>
      </c>
      <c r="H15" s="39">
        <f t="shared" si="0"/>
        <v>1</v>
      </c>
      <c r="I15" s="148">
        <v>400</v>
      </c>
      <c r="J15" s="66">
        <f t="shared" si="1"/>
        <v>400</v>
      </c>
    </row>
    <row r="16" spans="1:10" x14ac:dyDescent="0.25">
      <c r="A16" s="65">
        <v>247</v>
      </c>
      <c r="B16" s="25" t="s">
        <v>257</v>
      </c>
      <c r="C16" s="25" t="s">
        <v>396</v>
      </c>
      <c r="D16" s="26" t="s">
        <v>6</v>
      </c>
      <c r="E16" s="26" t="s">
        <v>28</v>
      </c>
      <c r="F16" s="27">
        <v>293</v>
      </c>
      <c r="G16" s="27">
        <f>VLOOKUP(A16,'Appendix 1'!A15:H175,8,FALSE)</f>
        <v>293</v>
      </c>
      <c r="H16" s="28">
        <f t="shared" si="0"/>
        <v>1</v>
      </c>
      <c r="I16" s="149">
        <v>339</v>
      </c>
      <c r="J16" s="62">
        <f t="shared" si="1"/>
        <v>339</v>
      </c>
    </row>
    <row r="17" spans="1:10" s="2" customFormat="1" x14ac:dyDescent="0.25">
      <c r="A17" s="63">
        <v>360</v>
      </c>
      <c r="B17" s="30" t="s">
        <v>122</v>
      </c>
      <c r="C17" s="29" t="s">
        <v>362</v>
      </c>
      <c r="D17" s="31" t="s">
        <v>7</v>
      </c>
      <c r="E17" s="31" t="s">
        <v>29</v>
      </c>
      <c r="F17" s="32">
        <v>330</v>
      </c>
      <c r="G17" s="32">
        <f>VLOOKUP(A17,'Appendix 1'!A16:H176,8,FALSE)</f>
        <v>303</v>
      </c>
      <c r="H17" s="39">
        <f>G17/F17</f>
        <v>0.91818181818181821</v>
      </c>
      <c r="I17" s="148">
        <v>392</v>
      </c>
      <c r="J17" s="66">
        <f t="shared" si="1"/>
        <v>359.92727272727274</v>
      </c>
    </row>
    <row r="18" spans="1:10" x14ac:dyDescent="0.25">
      <c r="A18" s="65">
        <v>224</v>
      </c>
      <c r="B18" s="25" t="s">
        <v>258</v>
      </c>
      <c r="C18" s="25" t="s">
        <v>398</v>
      </c>
      <c r="D18" s="26" t="s">
        <v>8</v>
      </c>
      <c r="E18" s="26" t="s">
        <v>28</v>
      </c>
      <c r="F18" s="27">
        <v>319</v>
      </c>
      <c r="G18" s="27">
        <f>VLOOKUP(A18,'Appendix 1'!A17:H177,8,FALSE)</f>
        <v>319</v>
      </c>
      <c r="H18" s="28">
        <f t="shared" si="0"/>
        <v>1</v>
      </c>
      <c r="I18" s="149">
        <v>320</v>
      </c>
      <c r="J18" s="62">
        <f t="shared" si="1"/>
        <v>320</v>
      </c>
    </row>
    <row r="19" spans="1:10" s="2" customFormat="1" x14ac:dyDescent="0.25">
      <c r="A19" s="63">
        <v>349</v>
      </c>
      <c r="B19" s="30" t="s">
        <v>319</v>
      </c>
      <c r="C19" s="29" t="s">
        <v>51</v>
      </c>
      <c r="D19" s="31" t="s">
        <v>9</v>
      </c>
      <c r="E19" s="31" t="s">
        <v>28</v>
      </c>
      <c r="F19" s="32">
        <v>492</v>
      </c>
      <c r="G19" s="32">
        <f>VLOOKUP(A19,'Appendix 1'!A18:H178,8,FALSE)</f>
        <v>492</v>
      </c>
      <c r="H19" s="39">
        <f t="shared" si="0"/>
        <v>1</v>
      </c>
      <c r="I19" s="150">
        <v>635</v>
      </c>
      <c r="J19" s="64">
        <f t="shared" si="1"/>
        <v>635</v>
      </c>
    </row>
    <row r="20" spans="1:10" x14ac:dyDescent="0.25">
      <c r="A20" s="65">
        <v>231</v>
      </c>
      <c r="B20" s="25" t="s">
        <v>259</v>
      </c>
      <c r="C20" s="25" t="s">
        <v>399</v>
      </c>
      <c r="D20" s="26" t="s">
        <v>6</v>
      </c>
      <c r="E20" s="26" t="s">
        <v>28</v>
      </c>
      <c r="F20" s="27">
        <v>247</v>
      </c>
      <c r="G20" s="27">
        <f>VLOOKUP(A20,'Appendix 1'!A19:H179,8,FALSE)</f>
        <v>247</v>
      </c>
      <c r="H20" s="28">
        <f t="shared" si="0"/>
        <v>1</v>
      </c>
      <c r="I20" s="149">
        <v>362</v>
      </c>
      <c r="J20" s="62">
        <f t="shared" si="1"/>
        <v>362</v>
      </c>
    </row>
    <row r="21" spans="1:10" x14ac:dyDescent="0.25">
      <c r="A21" s="63">
        <v>232</v>
      </c>
      <c r="B21" s="30" t="s">
        <v>262</v>
      </c>
      <c r="C21" s="29" t="s">
        <v>400</v>
      </c>
      <c r="D21" s="31" t="s">
        <v>12</v>
      </c>
      <c r="E21" s="31" t="s">
        <v>31</v>
      </c>
      <c r="F21" s="32">
        <v>478</v>
      </c>
      <c r="G21" s="32">
        <f>VLOOKUP(A21,'Appendix 1'!A20:H180,8,FALSE)</f>
        <v>478</v>
      </c>
      <c r="H21" s="39">
        <f t="shared" si="0"/>
        <v>1</v>
      </c>
      <c r="I21" s="148">
        <v>386</v>
      </c>
      <c r="J21" s="66">
        <f t="shared" si="1"/>
        <v>386</v>
      </c>
    </row>
    <row r="22" spans="1:10" x14ac:dyDescent="0.25">
      <c r="A22" s="65">
        <v>238</v>
      </c>
      <c r="B22" s="25" t="s">
        <v>263</v>
      </c>
      <c r="C22" s="25" t="s">
        <v>402</v>
      </c>
      <c r="D22" s="26" t="s">
        <v>14</v>
      </c>
      <c r="E22" s="26" t="s">
        <v>28</v>
      </c>
      <c r="F22" s="27">
        <v>317</v>
      </c>
      <c r="G22" s="27">
        <f>VLOOKUP(A22,'Appendix 1'!A21:H181,8,FALSE)</f>
        <v>317</v>
      </c>
      <c r="H22" s="28">
        <f t="shared" si="0"/>
        <v>1</v>
      </c>
      <c r="I22" s="149">
        <v>374</v>
      </c>
      <c r="J22" s="62">
        <f t="shared" si="1"/>
        <v>374</v>
      </c>
    </row>
    <row r="23" spans="1:10" x14ac:dyDescent="0.25">
      <c r="A23" s="63">
        <v>239</v>
      </c>
      <c r="B23" s="30" t="s">
        <v>264</v>
      </c>
      <c r="C23" s="29" t="s">
        <v>403</v>
      </c>
      <c r="D23" s="31" t="s">
        <v>13</v>
      </c>
      <c r="E23" s="31" t="s">
        <v>28</v>
      </c>
      <c r="F23" s="32">
        <v>244</v>
      </c>
      <c r="G23" s="32">
        <f>VLOOKUP(A23,'Appendix 1'!A22:H182,8,FALSE)</f>
        <v>244</v>
      </c>
      <c r="H23" s="39">
        <f t="shared" si="0"/>
        <v>1</v>
      </c>
      <c r="I23" s="150">
        <v>356</v>
      </c>
      <c r="J23" s="64">
        <f t="shared" si="1"/>
        <v>356</v>
      </c>
    </row>
    <row r="24" spans="1:10" x14ac:dyDescent="0.25">
      <c r="A24" s="65">
        <v>227</v>
      </c>
      <c r="B24" s="25" t="s">
        <v>265</v>
      </c>
      <c r="C24" s="25" t="s">
        <v>15</v>
      </c>
      <c r="D24" s="26" t="s">
        <v>8</v>
      </c>
      <c r="E24" s="26" t="s">
        <v>28</v>
      </c>
      <c r="F24" s="27">
        <v>397</v>
      </c>
      <c r="G24" s="27">
        <f>VLOOKUP(A24,'Appendix 1'!A23:H183,8,FALSE)</f>
        <v>397</v>
      </c>
      <c r="H24" s="28">
        <f t="shared" si="0"/>
        <v>1</v>
      </c>
      <c r="I24" s="149">
        <v>440</v>
      </c>
      <c r="J24" s="62">
        <f t="shared" si="1"/>
        <v>440</v>
      </c>
    </row>
    <row r="25" spans="1:10" x14ac:dyDescent="0.25">
      <c r="A25" s="63">
        <v>258</v>
      </c>
      <c r="B25" s="30" t="s">
        <v>266</v>
      </c>
      <c r="C25" s="29" t="s">
        <v>404</v>
      </c>
      <c r="D25" s="31" t="s">
        <v>12</v>
      </c>
      <c r="E25" s="31" t="s">
        <v>28</v>
      </c>
      <c r="F25" s="32">
        <v>316</v>
      </c>
      <c r="G25" s="32">
        <f>VLOOKUP(A25,'Appendix 1'!A24:H184,8,FALSE)</f>
        <v>316</v>
      </c>
      <c r="H25" s="39">
        <f t="shared" si="0"/>
        <v>1</v>
      </c>
      <c r="I25" s="148">
        <v>330</v>
      </c>
      <c r="J25" s="66">
        <f t="shared" si="1"/>
        <v>330</v>
      </c>
    </row>
    <row r="26" spans="1:10" x14ac:dyDescent="0.25">
      <c r="A26" s="65">
        <v>249</v>
      </c>
      <c r="B26" s="25" t="s">
        <v>267</v>
      </c>
      <c r="C26" s="25" t="s">
        <v>405</v>
      </c>
      <c r="D26" s="26" t="s">
        <v>14</v>
      </c>
      <c r="E26" s="26" t="s">
        <v>28</v>
      </c>
      <c r="F26" s="27">
        <v>463</v>
      </c>
      <c r="G26" s="27">
        <f>VLOOKUP(A26,'Appendix 1'!A25:H185,8,FALSE)</f>
        <v>463</v>
      </c>
      <c r="H26" s="28">
        <f t="shared" si="0"/>
        <v>1</v>
      </c>
      <c r="I26" s="149">
        <v>520</v>
      </c>
      <c r="J26" s="62">
        <f t="shared" si="1"/>
        <v>520</v>
      </c>
    </row>
    <row r="27" spans="1:10" x14ac:dyDescent="0.25">
      <c r="A27" s="63">
        <v>251</v>
      </c>
      <c r="B27" s="30" t="s">
        <v>268</v>
      </c>
      <c r="C27" s="29" t="s">
        <v>406</v>
      </c>
      <c r="D27" s="31" t="s">
        <v>6</v>
      </c>
      <c r="E27" s="31" t="s">
        <v>28</v>
      </c>
      <c r="F27" s="32">
        <v>275</v>
      </c>
      <c r="G27" s="32">
        <f>VLOOKUP(A27,'Appendix 1'!A26:H186,8,FALSE)</f>
        <v>275</v>
      </c>
      <c r="H27" s="39">
        <f t="shared" si="0"/>
        <v>1</v>
      </c>
      <c r="I27" s="148">
        <v>419</v>
      </c>
      <c r="J27" s="66">
        <f t="shared" si="1"/>
        <v>419</v>
      </c>
    </row>
    <row r="28" spans="1:10" x14ac:dyDescent="0.25">
      <c r="A28" s="65">
        <v>252</v>
      </c>
      <c r="B28" s="25" t="s">
        <v>269</v>
      </c>
      <c r="C28" s="25" t="s">
        <v>407</v>
      </c>
      <c r="D28" s="26" t="s">
        <v>13</v>
      </c>
      <c r="E28" s="26" t="s">
        <v>28</v>
      </c>
      <c r="F28" s="27">
        <v>316</v>
      </c>
      <c r="G28" s="27">
        <f>VLOOKUP(A28,'Appendix 1'!A27:H187,8,FALSE)</f>
        <v>316</v>
      </c>
      <c r="H28" s="28">
        <f t="shared" si="0"/>
        <v>1</v>
      </c>
      <c r="I28" s="149">
        <v>330</v>
      </c>
      <c r="J28" s="62">
        <f t="shared" si="1"/>
        <v>330</v>
      </c>
    </row>
    <row r="29" spans="1:10" x14ac:dyDescent="0.25">
      <c r="A29" s="63">
        <v>339</v>
      </c>
      <c r="B29" s="30" t="s">
        <v>270</v>
      </c>
      <c r="C29" s="29" t="s">
        <v>363</v>
      </c>
      <c r="D29" s="31" t="s">
        <v>7</v>
      </c>
      <c r="E29" s="31" t="s">
        <v>28</v>
      </c>
      <c r="F29" s="32">
        <v>505</v>
      </c>
      <c r="G29" s="32">
        <f>VLOOKUP(A29,'Appendix 1'!A28:H188,8,FALSE)</f>
        <v>505</v>
      </c>
      <c r="H29" s="39">
        <f t="shared" si="0"/>
        <v>1</v>
      </c>
      <c r="I29" s="150">
        <v>524</v>
      </c>
      <c r="J29" s="64">
        <f t="shared" si="1"/>
        <v>524</v>
      </c>
    </row>
    <row r="30" spans="1:10" x14ac:dyDescent="0.25">
      <c r="A30" s="65">
        <v>254</v>
      </c>
      <c r="B30" s="25" t="s">
        <v>271</v>
      </c>
      <c r="C30" s="25" t="s">
        <v>408</v>
      </c>
      <c r="D30" s="26" t="s">
        <v>12</v>
      </c>
      <c r="E30" s="26" t="s">
        <v>31</v>
      </c>
      <c r="F30" s="27">
        <v>731</v>
      </c>
      <c r="G30" s="27">
        <f>VLOOKUP(A30,'Appendix 1'!A29:H189,8,FALSE)</f>
        <v>731</v>
      </c>
      <c r="H30" s="28">
        <f t="shared" si="0"/>
        <v>1</v>
      </c>
      <c r="I30" s="149">
        <v>700</v>
      </c>
      <c r="J30" s="62">
        <f t="shared" si="1"/>
        <v>700</v>
      </c>
    </row>
    <row r="31" spans="1:10" x14ac:dyDescent="0.25">
      <c r="A31" s="63">
        <v>257</v>
      </c>
      <c r="B31" s="30" t="s">
        <v>272</v>
      </c>
      <c r="C31" s="29" t="s">
        <v>409</v>
      </c>
      <c r="D31" s="31" t="s">
        <v>14</v>
      </c>
      <c r="E31" s="31" t="s">
        <v>28</v>
      </c>
      <c r="F31" s="32">
        <v>313</v>
      </c>
      <c r="G31" s="32">
        <f>VLOOKUP(A31,'Appendix 1'!A30:H190,8,FALSE)</f>
        <v>313</v>
      </c>
      <c r="H31" s="39">
        <f t="shared" si="0"/>
        <v>1</v>
      </c>
      <c r="I31" s="150">
        <v>325</v>
      </c>
      <c r="J31" s="64">
        <f t="shared" si="1"/>
        <v>325</v>
      </c>
    </row>
    <row r="32" spans="1:10" x14ac:dyDescent="0.25">
      <c r="A32" s="75">
        <v>272</v>
      </c>
      <c r="B32" s="25" t="s">
        <v>273</v>
      </c>
      <c r="C32" s="25" t="s">
        <v>410</v>
      </c>
      <c r="D32" s="26" t="s">
        <v>12</v>
      </c>
      <c r="E32" s="26" t="s">
        <v>31</v>
      </c>
      <c r="F32" s="27">
        <v>386</v>
      </c>
      <c r="G32" s="27">
        <f>VLOOKUP(A32,'Appendix 1'!A31:H191,8,FALSE)</f>
        <v>386</v>
      </c>
      <c r="H32" s="28">
        <f t="shared" si="0"/>
        <v>1</v>
      </c>
      <c r="I32" s="149">
        <v>408</v>
      </c>
      <c r="J32" s="62">
        <f t="shared" si="1"/>
        <v>408</v>
      </c>
    </row>
    <row r="33" spans="1:10" x14ac:dyDescent="0.25">
      <c r="A33" s="69">
        <v>259</v>
      </c>
      <c r="B33" s="34" t="s">
        <v>274</v>
      </c>
      <c r="C33" s="33" t="s">
        <v>411</v>
      </c>
      <c r="D33" s="35" t="s">
        <v>6</v>
      </c>
      <c r="E33" s="35" t="s">
        <v>28</v>
      </c>
      <c r="F33" s="36">
        <v>356</v>
      </c>
      <c r="G33" s="36">
        <f>VLOOKUP(A33,'Appendix 1'!A32:H192,8,FALSE)</f>
        <v>356</v>
      </c>
      <c r="H33" s="83">
        <f t="shared" si="0"/>
        <v>1</v>
      </c>
      <c r="I33" s="151">
        <v>462</v>
      </c>
      <c r="J33" s="70">
        <f t="shared" si="1"/>
        <v>462</v>
      </c>
    </row>
    <row r="34" spans="1:10" x14ac:dyDescent="0.25">
      <c r="A34" s="75">
        <v>344</v>
      </c>
      <c r="B34" s="25" t="s">
        <v>275</v>
      </c>
      <c r="C34" s="25" t="s">
        <v>412</v>
      </c>
      <c r="D34" s="26" t="s">
        <v>14</v>
      </c>
      <c r="E34" s="26" t="s">
        <v>28</v>
      </c>
      <c r="F34" s="27">
        <v>394</v>
      </c>
      <c r="G34" s="27">
        <f>VLOOKUP(A34,'Appendix 1'!A33:H193,8,FALSE)</f>
        <v>394</v>
      </c>
      <c r="H34" s="28">
        <f t="shared" si="0"/>
        <v>1</v>
      </c>
      <c r="I34" s="149">
        <v>444</v>
      </c>
      <c r="J34" s="62">
        <f t="shared" si="1"/>
        <v>444</v>
      </c>
    </row>
    <row r="35" spans="1:10" x14ac:dyDescent="0.25">
      <c r="A35" s="63">
        <v>261</v>
      </c>
      <c r="B35" s="30" t="s">
        <v>276</v>
      </c>
      <c r="C35" s="29" t="s">
        <v>434</v>
      </c>
      <c r="D35" s="31" t="s">
        <v>9</v>
      </c>
      <c r="E35" s="31" t="s">
        <v>31</v>
      </c>
      <c r="F35" s="32">
        <v>700</v>
      </c>
      <c r="G35" s="32">
        <f>VLOOKUP(A35,'Appendix 1'!A34:H194,8,FALSE)</f>
        <v>700</v>
      </c>
      <c r="H35" s="39">
        <f t="shared" si="0"/>
        <v>1</v>
      </c>
      <c r="I35" s="150">
        <v>736</v>
      </c>
      <c r="J35" s="64">
        <f t="shared" si="1"/>
        <v>736</v>
      </c>
    </row>
    <row r="36" spans="1:10" x14ac:dyDescent="0.25">
      <c r="A36" s="72">
        <v>262</v>
      </c>
      <c r="B36" s="50" t="s">
        <v>277</v>
      </c>
      <c r="C36" s="50" t="s">
        <v>413</v>
      </c>
      <c r="D36" s="51" t="s">
        <v>11</v>
      </c>
      <c r="E36" s="51" t="s">
        <v>28</v>
      </c>
      <c r="F36" s="52">
        <v>300</v>
      </c>
      <c r="G36" s="52">
        <f>VLOOKUP(A36,'Appendix 1'!A35:H195,8,FALSE)</f>
        <v>300</v>
      </c>
      <c r="H36" s="53">
        <f t="shared" si="0"/>
        <v>1</v>
      </c>
      <c r="I36" s="147">
        <v>500</v>
      </c>
      <c r="J36" s="68">
        <f t="shared" si="1"/>
        <v>500</v>
      </c>
    </row>
    <row r="37" spans="1:10" x14ac:dyDescent="0.25">
      <c r="A37" s="63">
        <v>370</v>
      </c>
      <c r="B37" s="29" t="s">
        <v>278</v>
      </c>
      <c r="C37" s="29" t="s">
        <v>364</v>
      </c>
      <c r="D37" s="31" t="s">
        <v>11</v>
      </c>
      <c r="E37" s="47" t="s">
        <v>28</v>
      </c>
      <c r="F37" s="32">
        <v>278</v>
      </c>
      <c r="G37" s="32">
        <f>VLOOKUP(A37,'Appendix 1'!A36:H196,8,FALSE)</f>
        <v>278</v>
      </c>
      <c r="H37" s="39">
        <f t="shared" si="0"/>
        <v>1</v>
      </c>
      <c r="I37" s="148">
        <v>530</v>
      </c>
      <c r="J37" s="66">
        <f>H37*I37</f>
        <v>530</v>
      </c>
    </row>
    <row r="38" spans="1:10" x14ac:dyDescent="0.25">
      <c r="A38" s="65">
        <v>264</v>
      </c>
      <c r="B38" s="25" t="s">
        <v>311</v>
      </c>
      <c r="C38" s="25" t="s">
        <v>435</v>
      </c>
      <c r="D38" s="26" t="s">
        <v>9</v>
      </c>
      <c r="E38" s="26" t="s">
        <v>29</v>
      </c>
      <c r="F38" s="27">
        <v>341</v>
      </c>
      <c r="G38" s="27">
        <f>VLOOKUP(A38,'Appendix 1'!A37:H197,8,FALSE)</f>
        <v>237</v>
      </c>
      <c r="H38" s="28">
        <f t="shared" si="0"/>
        <v>0.69501466275659829</v>
      </c>
      <c r="I38" s="149">
        <v>400</v>
      </c>
      <c r="J38" s="62">
        <f t="shared" si="1"/>
        <v>278.00586510263929</v>
      </c>
    </row>
    <row r="39" spans="1:10" x14ac:dyDescent="0.25">
      <c r="A39" s="63">
        <v>266</v>
      </c>
      <c r="B39" s="30" t="s">
        <v>279</v>
      </c>
      <c r="C39" s="29" t="s">
        <v>414</v>
      </c>
      <c r="D39" s="31" t="s">
        <v>14</v>
      </c>
      <c r="E39" s="31" t="s">
        <v>60</v>
      </c>
      <c r="F39" s="32">
        <v>519</v>
      </c>
      <c r="G39" s="32">
        <f>VLOOKUP(A39,'Appendix 1'!A38:H198,8,FALSE)</f>
        <v>481</v>
      </c>
      <c r="H39" s="39">
        <f t="shared" si="0"/>
        <v>0.92678227360308285</v>
      </c>
      <c r="I39" s="150">
        <v>568</v>
      </c>
      <c r="J39" s="64">
        <f t="shared" si="1"/>
        <v>526.41233140655106</v>
      </c>
    </row>
    <row r="40" spans="1:10" x14ac:dyDescent="0.25">
      <c r="A40" s="65">
        <v>271</v>
      </c>
      <c r="B40" s="25" t="s">
        <v>280</v>
      </c>
      <c r="C40" s="25" t="s">
        <v>415</v>
      </c>
      <c r="D40" s="26" t="s">
        <v>7</v>
      </c>
      <c r="E40" s="26" t="s">
        <v>28</v>
      </c>
      <c r="F40" s="27">
        <v>370</v>
      </c>
      <c r="G40" s="27">
        <f>VLOOKUP(A40,'Appendix 1'!A39:H199,8,FALSE)</f>
        <v>370</v>
      </c>
      <c r="H40" s="28">
        <f t="shared" si="0"/>
        <v>1</v>
      </c>
      <c r="I40" s="149">
        <v>362</v>
      </c>
      <c r="J40" s="62">
        <f t="shared" si="1"/>
        <v>362</v>
      </c>
    </row>
    <row r="41" spans="1:10" x14ac:dyDescent="0.25">
      <c r="A41" s="63">
        <v>308</v>
      </c>
      <c r="B41" s="30" t="s">
        <v>281</v>
      </c>
      <c r="C41" s="29" t="s">
        <v>356</v>
      </c>
      <c r="D41" s="31" t="s">
        <v>14</v>
      </c>
      <c r="E41" s="31" t="s">
        <v>28</v>
      </c>
      <c r="F41" s="32">
        <v>238</v>
      </c>
      <c r="G41" s="32">
        <f>VLOOKUP(A41,'Appendix 1'!A40:H200,8,FALSE)</f>
        <v>238</v>
      </c>
      <c r="H41" s="39">
        <f t="shared" si="0"/>
        <v>1</v>
      </c>
      <c r="I41" s="148">
        <v>506</v>
      </c>
      <c r="J41" s="66">
        <f t="shared" si="1"/>
        <v>506</v>
      </c>
    </row>
    <row r="42" spans="1:10" s="2" customFormat="1" x14ac:dyDescent="0.25">
      <c r="A42" s="65">
        <v>273</v>
      </c>
      <c r="B42" s="25" t="s">
        <v>282</v>
      </c>
      <c r="C42" s="25" t="s">
        <v>16</v>
      </c>
      <c r="D42" s="26" t="s">
        <v>12</v>
      </c>
      <c r="E42" s="26" t="s">
        <v>31</v>
      </c>
      <c r="F42" s="27">
        <v>360</v>
      </c>
      <c r="G42" s="27">
        <f>VLOOKUP(A42,'Appendix 1'!A41:H201,8,FALSE)</f>
        <v>360</v>
      </c>
      <c r="H42" s="28">
        <f t="shared" si="0"/>
        <v>1</v>
      </c>
      <c r="I42" s="149">
        <v>370</v>
      </c>
      <c r="J42" s="62">
        <f t="shared" si="1"/>
        <v>370</v>
      </c>
    </row>
    <row r="43" spans="1:10" x14ac:dyDescent="0.25">
      <c r="A43" s="63">
        <v>284</v>
      </c>
      <c r="B43" s="30" t="s">
        <v>283</v>
      </c>
      <c r="C43" s="29" t="s">
        <v>369</v>
      </c>
      <c r="D43" s="31" t="s">
        <v>8</v>
      </c>
      <c r="E43" s="31" t="s">
        <v>28</v>
      </c>
      <c r="F43" s="32">
        <v>399</v>
      </c>
      <c r="G43" s="32">
        <f>VLOOKUP(A43,'Appendix 1'!A42:H202,8,FALSE)</f>
        <v>399</v>
      </c>
      <c r="H43" s="39">
        <f t="shared" si="0"/>
        <v>1</v>
      </c>
      <c r="I43" s="150">
        <v>470</v>
      </c>
      <c r="J43" s="64">
        <f t="shared" si="1"/>
        <v>470</v>
      </c>
    </row>
    <row r="44" spans="1:10" x14ac:dyDescent="0.25">
      <c r="A44" s="65">
        <v>274</v>
      </c>
      <c r="B44" s="25" t="s">
        <v>284</v>
      </c>
      <c r="C44" s="25" t="s">
        <v>17</v>
      </c>
      <c r="D44" s="26" t="s">
        <v>7</v>
      </c>
      <c r="E44" s="26" t="s">
        <v>28</v>
      </c>
      <c r="F44" s="27">
        <v>383</v>
      </c>
      <c r="G44" s="27">
        <f>VLOOKUP(A44,'Appendix 1'!A43:H203,8,FALSE)</f>
        <v>383</v>
      </c>
      <c r="H44" s="28">
        <f t="shared" si="0"/>
        <v>1</v>
      </c>
      <c r="I44" s="149">
        <v>388</v>
      </c>
      <c r="J44" s="62">
        <f t="shared" si="1"/>
        <v>388</v>
      </c>
    </row>
    <row r="45" spans="1:10" x14ac:dyDescent="0.25">
      <c r="A45" s="63">
        <v>280</v>
      </c>
      <c r="B45" s="30" t="s">
        <v>285</v>
      </c>
      <c r="C45" s="29" t="s">
        <v>416</v>
      </c>
      <c r="D45" s="31" t="s">
        <v>7</v>
      </c>
      <c r="E45" s="31" t="s">
        <v>28</v>
      </c>
      <c r="F45" s="32">
        <v>398</v>
      </c>
      <c r="G45" s="32">
        <f>VLOOKUP(A45,'Appendix 1'!A44:H204,8,FALSE)</f>
        <v>398</v>
      </c>
      <c r="H45" s="39">
        <f t="shared" si="0"/>
        <v>1</v>
      </c>
      <c r="I45" s="148">
        <v>550</v>
      </c>
      <c r="J45" s="66">
        <f t="shared" si="1"/>
        <v>550</v>
      </c>
    </row>
    <row r="46" spans="1:10" x14ac:dyDescent="0.25">
      <c r="A46" s="71">
        <v>285</v>
      </c>
      <c r="B46" s="40" t="s">
        <v>286</v>
      </c>
      <c r="C46" s="25" t="s">
        <v>18</v>
      </c>
      <c r="D46" s="26" t="s">
        <v>14</v>
      </c>
      <c r="E46" s="26" t="s">
        <v>28</v>
      </c>
      <c r="F46" s="27">
        <v>423</v>
      </c>
      <c r="G46" s="27">
        <f>VLOOKUP(A46,'Appendix 1'!A45:H205,8,FALSE)</f>
        <v>423</v>
      </c>
      <c r="H46" s="28">
        <f t="shared" si="0"/>
        <v>1</v>
      </c>
      <c r="I46" s="149">
        <v>480</v>
      </c>
      <c r="J46" s="62">
        <f t="shared" si="1"/>
        <v>480</v>
      </c>
    </row>
    <row r="47" spans="1:10" s="2" customFormat="1" x14ac:dyDescent="0.25">
      <c r="A47" s="63">
        <v>287</v>
      </c>
      <c r="B47" s="30" t="s">
        <v>287</v>
      </c>
      <c r="C47" s="29" t="s">
        <v>417</v>
      </c>
      <c r="D47" s="31" t="s">
        <v>12</v>
      </c>
      <c r="E47" s="31" t="s">
        <v>31</v>
      </c>
      <c r="F47" s="32">
        <v>625</v>
      </c>
      <c r="G47" s="32">
        <f>VLOOKUP(A47,'Appendix 1'!A46:H206,8,FALSE)</f>
        <v>625</v>
      </c>
      <c r="H47" s="39">
        <f t="shared" si="0"/>
        <v>1</v>
      </c>
      <c r="I47" s="148">
        <v>774</v>
      </c>
      <c r="J47" s="66">
        <f t="shared" si="1"/>
        <v>774</v>
      </c>
    </row>
    <row r="48" spans="1:10" x14ac:dyDescent="0.25">
      <c r="A48" s="65">
        <v>288</v>
      </c>
      <c r="B48" s="25" t="s">
        <v>288</v>
      </c>
      <c r="C48" s="25" t="s">
        <v>418</v>
      </c>
      <c r="D48" s="26" t="s">
        <v>6</v>
      </c>
      <c r="E48" s="26" t="s">
        <v>28</v>
      </c>
      <c r="F48" s="27">
        <v>391</v>
      </c>
      <c r="G48" s="27">
        <f>VLOOKUP(A48,'Appendix 1'!A47:H207,8,FALSE)</f>
        <v>391</v>
      </c>
      <c r="H48" s="28">
        <f t="shared" si="0"/>
        <v>1</v>
      </c>
      <c r="I48" s="149">
        <v>400</v>
      </c>
      <c r="J48" s="62">
        <f t="shared" si="1"/>
        <v>400</v>
      </c>
    </row>
    <row r="49" spans="1:10" s="2" customFormat="1" x14ac:dyDescent="0.25">
      <c r="A49" s="63">
        <v>290</v>
      </c>
      <c r="B49" s="30" t="s">
        <v>324</v>
      </c>
      <c r="C49" s="29" t="s">
        <v>419</v>
      </c>
      <c r="D49" s="31" t="s">
        <v>11</v>
      </c>
      <c r="E49" s="31" t="s">
        <v>28</v>
      </c>
      <c r="F49" s="32">
        <v>192</v>
      </c>
      <c r="G49" s="32">
        <f>VLOOKUP(A49,'Appendix 1'!A48:H208,8,FALSE)</f>
        <v>192</v>
      </c>
      <c r="H49" s="39">
        <f t="shared" si="0"/>
        <v>1</v>
      </c>
      <c r="I49" s="148">
        <v>391</v>
      </c>
      <c r="J49" s="66">
        <f t="shared" si="1"/>
        <v>391</v>
      </c>
    </row>
    <row r="50" spans="1:10" x14ac:dyDescent="0.25">
      <c r="A50" s="65">
        <v>291</v>
      </c>
      <c r="B50" s="25" t="s">
        <v>289</v>
      </c>
      <c r="C50" s="25" t="s">
        <v>420</v>
      </c>
      <c r="D50" s="26" t="s">
        <v>14</v>
      </c>
      <c r="E50" s="26" t="s">
        <v>28</v>
      </c>
      <c r="F50" s="27">
        <v>421</v>
      </c>
      <c r="G50" s="27">
        <f>VLOOKUP(A50,'Appendix 1'!A49:H209,8,FALSE)</f>
        <v>421</v>
      </c>
      <c r="H50" s="28">
        <f t="shared" si="0"/>
        <v>1</v>
      </c>
      <c r="I50" s="149">
        <v>392</v>
      </c>
      <c r="J50" s="62">
        <f t="shared" si="1"/>
        <v>392</v>
      </c>
    </row>
    <row r="51" spans="1:10" x14ac:dyDescent="0.25">
      <c r="A51" s="63">
        <v>201</v>
      </c>
      <c r="B51" s="30" t="s">
        <v>325</v>
      </c>
      <c r="C51" s="29" t="s">
        <v>370</v>
      </c>
      <c r="D51" s="31" t="s">
        <v>8</v>
      </c>
      <c r="E51" s="31" t="s">
        <v>32</v>
      </c>
      <c r="F51" s="32">
        <v>323</v>
      </c>
      <c r="G51" s="32">
        <f>VLOOKUP(A51,'Appendix 1'!A50:H210,8,FALSE)</f>
        <v>145</v>
      </c>
      <c r="H51" s="39">
        <f t="shared" si="0"/>
        <v>0.44891640866873067</v>
      </c>
      <c r="I51" s="150">
        <v>358</v>
      </c>
      <c r="J51" s="64">
        <f t="shared" si="1"/>
        <v>160.71207430340559</v>
      </c>
    </row>
    <row r="52" spans="1:10" x14ac:dyDescent="0.25">
      <c r="A52" s="65">
        <v>292</v>
      </c>
      <c r="B52" s="25" t="s">
        <v>326</v>
      </c>
      <c r="C52" s="25" t="s">
        <v>19</v>
      </c>
      <c r="D52" s="26" t="s">
        <v>12</v>
      </c>
      <c r="E52" s="26" t="s">
        <v>207</v>
      </c>
      <c r="F52" s="27">
        <v>340</v>
      </c>
      <c r="G52" s="27">
        <f>VLOOKUP(A52,'Appendix 1'!A51:H211,8,FALSE)</f>
        <v>340</v>
      </c>
      <c r="H52" s="28">
        <f t="shared" si="0"/>
        <v>1</v>
      </c>
      <c r="I52" s="149">
        <v>350</v>
      </c>
      <c r="J52" s="62">
        <f t="shared" si="1"/>
        <v>350</v>
      </c>
    </row>
    <row r="53" spans="1:10" x14ac:dyDescent="0.25">
      <c r="A53" s="63">
        <v>294</v>
      </c>
      <c r="B53" s="30" t="s">
        <v>290</v>
      </c>
      <c r="C53" s="29" t="s">
        <v>441</v>
      </c>
      <c r="D53" s="31" t="s">
        <v>14</v>
      </c>
      <c r="E53" s="31" t="s">
        <v>28</v>
      </c>
      <c r="F53" s="32">
        <v>404</v>
      </c>
      <c r="G53" s="32">
        <f>VLOOKUP(A53,'Appendix 1'!A52:H212,8,FALSE)</f>
        <v>404</v>
      </c>
      <c r="H53" s="39">
        <f t="shared" si="0"/>
        <v>1</v>
      </c>
      <c r="I53" s="148">
        <v>382</v>
      </c>
      <c r="J53" s="66">
        <f t="shared" si="1"/>
        <v>382</v>
      </c>
    </row>
    <row r="54" spans="1:10" x14ac:dyDescent="0.25">
      <c r="A54" s="65">
        <v>295</v>
      </c>
      <c r="B54" s="25" t="s">
        <v>291</v>
      </c>
      <c r="C54" s="25" t="s">
        <v>20</v>
      </c>
      <c r="D54" s="26" t="s">
        <v>7</v>
      </c>
      <c r="E54" s="26" t="s">
        <v>28</v>
      </c>
      <c r="F54" s="27">
        <v>308</v>
      </c>
      <c r="G54" s="27">
        <f>VLOOKUP(A54,'Appendix 1'!A53:H213,8,FALSE)</f>
        <v>308</v>
      </c>
      <c r="H54" s="28">
        <f t="shared" si="0"/>
        <v>1</v>
      </c>
      <c r="I54" s="149">
        <v>348</v>
      </c>
      <c r="J54" s="62">
        <f t="shared" si="1"/>
        <v>348</v>
      </c>
    </row>
    <row r="55" spans="1:10" x14ac:dyDescent="0.25">
      <c r="A55" s="63">
        <v>301</v>
      </c>
      <c r="B55" s="30" t="s">
        <v>335</v>
      </c>
      <c r="C55" s="29" t="s">
        <v>421</v>
      </c>
      <c r="D55" s="31" t="s">
        <v>7</v>
      </c>
      <c r="E55" s="31" t="s">
        <v>34</v>
      </c>
      <c r="F55" s="32">
        <v>227</v>
      </c>
      <c r="G55" s="32">
        <f>VLOOKUP(A55,'Appendix 1'!A54:H214,8,FALSE)</f>
        <v>227</v>
      </c>
      <c r="H55" s="39">
        <f t="shared" si="0"/>
        <v>1</v>
      </c>
      <c r="I55" s="150">
        <v>228</v>
      </c>
      <c r="J55" s="64">
        <f t="shared" si="1"/>
        <v>228</v>
      </c>
    </row>
    <row r="56" spans="1:10" x14ac:dyDescent="0.25">
      <c r="A56" s="65">
        <v>299</v>
      </c>
      <c r="B56" s="25" t="s">
        <v>293</v>
      </c>
      <c r="C56" s="25" t="s">
        <v>422</v>
      </c>
      <c r="D56" s="26" t="s">
        <v>6</v>
      </c>
      <c r="E56" s="26" t="s">
        <v>28</v>
      </c>
      <c r="F56" s="27">
        <v>409</v>
      </c>
      <c r="G56" s="27">
        <f>VLOOKUP(A56,'Appendix 1'!A55:H215,8,FALSE)</f>
        <v>409</v>
      </c>
      <c r="H56" s="28">
        <f t="shared" si="0"/>
        <v>1</v>
      </c>
      <c r="I56" s="149">
        <v>448</v>
      </c>
      <c r="J56" s="62">
        <f t="shared" si="1"/>
        <v>448</v>
      </c>
    </row>
    <row r="57" spans="1:10" x14ac:dyDescent="0.25">
      <c r="A57" s="63">
        <v>300</v>
      </c>
      <c r="B57" s="30" t="s">
        <v>294</v>
      </c>
      <c r="C57" s="29" t="s">
        <v>423</v>
      </c>
      <c r="D57" s="31" t="s">
        <v>9</v>
      </c>
      <c r="E57" s="31" t="s">
        <v>28</v>
      </c>
      <c r="F57" s="32">
        <v>512</v>
      </c>
      <c r="G57" s="32">
        <f>VLOOKUP(A57,'Appendix 1'!A56:H216,8,FALSE)</f>
        <v>512</v>
      </c>
      <c r="H57" s="39">
        <f t="shared" si="0"/>
        <v>1</v>
      </c>
      <c r="I57" s="148">
        <v>436</v>
      </c>
      <c r="J57" s="66">
        <f t="shared" si="1"/>
        <v>436</v>
      </c>
    </row>
    <row r="58" spans="1:10" x14ac:dyDescent="0.25">
      <c r="A58" s="65">
        <v>316</v>
      </c>
      <c r="B58" s="25" t="s">
        <v>295</v>
      </c>
      <c r="C58" s="25" t="s">
        <v>424</v>
      </c>
      <c r="D58" s="26" t="s">
        <v>6</v>
      </c>
      <c r="E58" s="26" t="s">
        <v>28</v>
      </c>
      <c r="F58" s="27">
        <v>339</v>
      </c>
      <c r="G58" s="27">
        <f>VLOOKUP(A58,'Appendix 1'!A56:H217,8,FALSE)</f>
        <v>339</v>
      </c>
      <c r="H58" s="28">
        <f t="shared" si="0"/>
        <v>1</v>
      </c>
      <c r="I58" s="149">
        <v>450</v>
      </c>
      <c r="J58" s="62">
        <f t="shared" si="1"/>
        <v>450</v>
      </c>
    </row>
    <row r="59" spans="1:10" x14ac:dyDescent="0.25">
      <c r="A59" s="63">
        <v>302</v>
      </c>
      <c r="B59" s="30" t="s">
        <v>312</v>
      </c>
      <c r="C59" s="29" t="s">
        <v>425</v>
      </c>
      <c r="D59" s="31" t="s">
        <v>9</v>
      </c>
      <c r="E59" s="31" t="s">
        <v>29</v>
      </c>
      <c r="F59" s="32">
        <v>572</v>
      </c>
      <c r="G59" s="32">
        <f>VLOOKUP(A59,'Appendix 1'!A57:H218,8,FALSE)</f>
        <v>434</v>
      </c>
      <c r="H59" s="39">
        <f t="shared" si="0"/>
        <v>0.75874125874125875</v>
      </c>
      <c r="I59" s="148">
        <v>649</v>
      </c>
      <c r="J59" s="66">
        <f t="shared" si="1"/>
        <v>492.42307692307691</v>
      </c>
    </row>
    <row r="60" spans="1:10" x14ac:dyDescent="0.25">
      <c r="A60" s="65">
        <v>305</v>
      </c>
      <c r="B60" s="25" t="s">
        <v>296</v>
      </c>
      <c r="C60" s="25" t="s">
        <v>426</v>
      </c>
      <c r="D60" s="26" t="s">
        <v>13</v>
      </c>
      <c r="E60" s="26" t="s">
        <v>28</v>
      </c>
      <c r="F60" s="27">
        <v>167</v>
      </c>
      <c r="G60" s="27">
        <f>VLOOKUP(A60,'Appendix 1'!A58:H219,8,FALSE)</f>
        <v>167</v>
      </c>
      <c r="H60" s="28">
        <f t="shared" si="0"/>
        <v>1</v>
      </c>
      <c r="I60" s="149">
        <v>176</v>
      </c>
      <c r="J60" s="62">
        <f t="shared" si="1"/>
        <v>176</v>
      </c>
    </row>
    <row r="61" spans="1:10" x14ac:dyDescent="0.25">
      <c r="A61" s="63">
        <v>307</v>
      </c>
      <c r="B61" s="30" t="s">
        <v>297</v>
      </c>
      <c r="C61" s="29" t="s">
        <v>21</v>
      </c>
      <c r="D61" s="31" t="s">
        <v>14</v>
      </c>
      <c r="E61" s="31" t="s">
        <v>28</v>
      </c>
      <c r="F61" s="32">
        <v>349</v>
      </c>
      <c r="G61" s="32">
        <f>VLOOKUP(A61,'Appendix 1'!A59:H220,8,FALSE)</f>
        <v>349</v>
      </c>
      <c r="H61" s="39">
        <f t="shared" si="0"/>
        <v>1</v>
      </c>
      <c r="I61" s="150">
        <v>430</v>
      </c>
      <c r="J61" s="64">
        <f t="shared" si="1"/>
        <v>430</v>
      </c>
    </row>
    <row r="62" spans="1:10" x14ac:dyDescent="0.25">
      <c r="A62" s="65">
        <v>409</v>
      </c>
      <c r="B62" s="25" t="s">
        <v>201</v>
      </c>
      <c r="C62" s="25" t="s">
        <v>427</v>
      </c>
      <c r="D62" s="26" t="s">
        <v>13</v>
      </c>
      <c r="E62" s="26" t="s">
        <v>29</v>
      </c>
      <c r="F62" s="27">
        <v>441</v>
      </c>
      <c r="G62" s="27">
        <f>VLOOKUP(A62,'Appendix 1'!A60:H221,8,FALSE)</f>
        <v>300</v>
      </c>
      <c r="H62" s="28">
        <f t="shared" si="0"/>
        <v>0.68027210884353739</v>
      </c>
      <c r="I62" s="149">
        <v>419</v>
      </c>
      <c r="J62" s="62">
        <f t="shared" si="1"/>
        <v>285.03401360544217</v>
      </c>
    </row>
    <row r="63" spans="1:10" x14ac:dyDescent="0.25">
      <c r="A63" s="63">
        <v>175</v>
      </c>
      <c r="B63" s="30" t="s">
        <v>161</v>
      </c>
      <c r="C63" s="29" t="s">
        <v>365</v>
      </c>
      <c r="D63" s="31" t="s">
        <v>7</v>
      </c>
      <c r="E63" s="31" t="s">
        <v>55</v>
      </c>
      <c r="F63" s="32">
        <v>289</v>
      </c>
      <c r="G63" s="32">
        <f>VLOOKUP(A63,'Appendix 1'!A61:H222,8,FALSE)</f>
        <v>289</v>
      </c>
      <c r="H63" s="39">
        <f t="shared" si="0"/>
        <v>1</v>
      </c>
      <c r="I63" s="150">
        <v>444</v>
      </c>
      <c r="J63" s="64">
        <f t="shared" si="1"/>
        <v>444</v>
      </c>
    </row>
    <row r="64" spans="1:10" x14ac:dyDescent="0.25">
      <c r="A64" s="75">
        <v>309</v>
      </c>
      <c r="B64" s="25" t="s">
        <v>298</v>
      </c>
      <c r="C64" s="25" t="s">
        <v>428</v>
      </c>
      <c r="D64" s="26" t="s">
        <v>7</v>
      </c>
      <c r="E64" s="26" t="s">
        <v>28</v>
      </c>
      <c r="F64" s="27">
        <v>311</v>
      </c>
      <c r="G64" s="27">
        <f>VLOOKUP(A64,'Appendix 1'!A62:H223,8,FALSE)</f>
        <v>311</v>
      </c>
      <c r="H64" s="28">
        <f t="shared" si="0"/>
        <v>1</v>
      </c>
      <c r="I64" s="149">
        <v>325</v>
      </c>
      <c r="J64" s="62">
        <f t="shared" si="1"/>
        <v>325</v>
      </c>
    </row>
    <row r="65" spans="1:10" x14ac:dyDescent="0.25">
      <c r="A65" s="69">
        <v>313</v>
      </c>
      <c r="B65" s="34" t="s">
        <v>299</v>
      </c>
      <c r="C65" s="33" t="s">
        <v>429</v>
      </c>
      <c r="D65" s="35" t="s">
        <v>9</v>
      </c>
      <c r="E65" s="35" t="s">
        <v>28</v>
      </c>
      <c r="F65" s="36">
        <v>330</v>
      </c>
      <c r="G65" s="36">
        <f>VLOOKUP(A65,'Appendix 1'!A63:H224,8,FALSE)</f>
        <v>330</v>
      </c>
      <c r="H65" s="83">
        <f t="shared" si="0"/>
        <v>1</v>
      </c>
      <c r="I65" s="151">
        <v>400</v>
      </c>
      <c r="J65" s="70">
        <f t="shared" si="1"/>
        <v>400</v>
      </c>
    </row>
    <row r="66" spans="1:10" x14ac:dyDescent="0.25">
      <c r="A66" s="75">
        <v>315</v>
      </c>
      <c r="B66" s="25" t="s">
        <v>300</v>
      </c>
      <c r="C66" s="25" t="s">
        <v>373</v>
      </c>
      <c r="D66" s="26" t="s">
        <v>14</v>
      </c>
      <c r="E66" s="26" t="s">
        <v>28</v>
      </c>
      <c r="F66" s="27">
        <v>301</v>
      </c>
      <c r="G66" s="27">
        <f>VLOOKUP(A66,'Appendix 1'!A64:H225,8,FALSE)</f>
        <v>301</v>
      </c>
      <c r="H66" s="28">
        <f t="shared" si="0"/>
        <v>1</v>
      </c>
      <c r="I66" s="149">
        <v>325</v>
      </c>
      <c r="J66" s="62">
        <f t="shared" si="1"/>
        <v>325</v>
      </c>
    </row>
    <row r="67" spans="1:10" x14ac:dyDescent="0.25">
      <c r="A67" s="63">
        <v>322</v>
      </c>
      <c r="B67" s="30" t="s">
        <v>301</v>
      </c>
      <c r="C67" s="29" t="s">
        <v>374</v>
      </c>
      <c r="D67" s="31" t="s">
        <v>6</v>
      </c>
      <c r="E67" s="31" t="s">
        <v>28</v>
      </c>
      <c r="F67" s="32">
        <v>274</v>
      </c>
      <c r="G67" s="32">
        <f>VLOOKUP(A67,'Appendix 1'!A65:H226,8,FALSE)</f>
        <v>274</v>
      </c>
      <c r="H67" s="39">
        <f t="shared" si="0"/>
        <v>1</v>
      </c>
      <c r="I67" s="150">
        <v>337</v>
      </c>
      <c r="J67" s="64">
        <f t="shared" si="1"/>
        <v>337</v>
      </c>
    </row>
    <row r="68" spans="1:10" x14ac:dyDescent="0.25">
      <c r="A68" s="72">
        <v>319</v>
      </c>
      <c r="B68" s="50" t="s">
        <v>302</v>
      </c>
      <c r="C68" s="50" t="s">
        <v>375</v>
      </c>
      <c r="D68" s="51" t="s">
        <v>14</v>
      </c>
      <c r="E68" s="51" t="s">
        <v>28</v>
      </c>
      <c r="F68" s="52">
        <v>526</v>
      </c>
      <c r="G68" s="52">
        <f>VLOOKUP(A68,'Appendix 1'!A66:H227,8,FALSE)</f>
        <v>526</v>
      </c>
      <c r="H68" s="53">
        <f t="shared" si="0"/>
        <v>1</v>
      </c>
      <c r="I68" s="147">
        <v>586</v>
      </c>
      <c r="J68" s="68">
        <f t="shared" si="1"/>
        <v>586</v>
      </c>
    </row>
    <row r="69" spans="1:10" x14ac:dyDescent="0.25">
      <c r="A69" s="63">
        <v>321</v>
      </c>
      <c r="B69" s="29" t="s">
        <v>303</v>
      </c>
      <c r="C69" s="29" t="s">
        <v>376</v>
      </c>
      <c r="D69" s="31" t="s">
        <v>12</v>
      </c>
      <c r="E69" s="47" t="s">
        <v>31</v>
      </c>
      <c r="F69" s="32">
        <v>432</v>
      </c>
      <c r="G69" s="32">
        <f>VLOOKUP(A69,'Appendix 1'!A67:H228,8,FALSE)</f>
        <v>432</v>
      </c>
      <c r="H69" s="39">
        <f t="shared" ref="H69:H82" si="2">G69/F69</f>
        <v>1</v>
      </c>
      <c r="I69" s="148">
        <v>474</v>
      </c>
      <c r="J69" s="66">
        <f t="shared" ref="J69:J82" si="3">H69*I69</f>
        <v>474</v>
      </c>
    </row>
    <row r="70" spans="1:10" x14ac:dyDescent="0.25">
      <c r="A70" s="65">
        <v>324</v>
      </c>
      <c r="B70" s="25" t="s">
        <v>313</v>
      </c>
      <c r="C70" s="25" t="s">
        <v>377</v>
      </c>
      <c r="D70" s="26" t="s">
        <v>9</v>
      </c>
      <c r="E70" s="26" t="s">
        <v>29</v>
      </c>
      <c r="F70" s="27">
        <v>468</v>
      </c>
      <c r="G70" s="27">
        <f>VLOOKUP(A70,'Appendix 1'!A68:H229,8,FALSE)</f>
        <v>360</v>
      </c>
      <c r="H70" s="28">
        <f t="shared" si="2"/>
        <v>0.76923076923076927</v>
      </c>
      <c r="I70" s="149">
        <v>450</v>
      </c>
      <c r="J70" s="62">
        <f t="shared" si="3"/>
        <v>346.15384615384619</v>
      </c>
    </row>
    <row r="71" spans="1:10" x14ac:dyDescent="0.25">
      <c r="A71" s="63">
        <v>325</v>
      </c>
      <c r="B71" s="30" t="s">
        <v>304</v>
      </c>
      <c r="C71" s="29" t="s">
        <v>22</v>
      </c>
      <c r="D71" s="31" t="s">
        <v>6</v>
      </c>
      <c r="E71" s="31" t="s">
        <v>28</v>
      </c>
      <c r="F71" s="32">
        <v>411</v>
      </c>
      <c r="G71" s="32">
        <f>VLOOKUP(A71,'Appendix 1'!A69:H230,8,FALSE)</f>
        <v>411</v>
      </c>
      <c r="H71" s="39">
        <f t="shared" si="2"/>
        <v>1</v>
      </c>
      <c r="I71" s="150">
        <v>474</v>
      </c>
      <c r="J71" s="64">
        <f t="shared" si="3"/>
        <v>474</v>
      </c>
    </row>
    <row r="72" spans="1:10" x14ac:dyDescent="0.25">
      <c r="A72" s="65">
        <v>326</v>
      </c>
      <c r="B72" s="25" t="s">
        <v>305</v>
      </c>
      <c r="C72" s="25" t="s">
        <v>378</v>
      </c>
      <c r="D72" s="26" t="s">
        <v>13</v>
      </c>
      <c r="E72" s="26" t="s">
        <v>28</v>
      </c>
      <c r="F72" s="27">
        <v>287</v>
      </c>
      <c r="G72" s="27">
        <f>VLOOKUP(A72,'Appendix 1'!A70:H231,8,FALSE)</f>
        <v>287</v>
      </c>
      <c r="H72" s="28">
        <f t="shared" si="2"/>
        <v>1</v>
      </c>
      <c r="I72" s="149">
        <v>320</v>
      </c>
      <c r="J72" s="62">
        <f t="shared" si="3"/>
        <v>320</v>
      </c>
    </row>
    <row r="73" spans="1:10" x14ac:dyDescent="0.25">
      <c r="A73" s="63">
        <v>327</v>
      </c>
      <c r="B73" s="30" t="s">
        <v>314</v>
      </c>
      <c r="C73" s="29" t="s">
        <v>379</v>
      </c>
      <c r="D73" s="31" t="s">
        <v>9</v>
      </c>
      <c r="E73" s="31" t="s">
        <v>29</v>
      </c>
      <c r="F73" s="32">
        <v>588</v>
      </c>
      <c r="G73" s="32">
        <f>VLOOKUP(A73,'Appendix 1'!A71:H232,8,FALSE)</f>
        <v>462</v>
      </c>
      <c r="H73" s="39">
        <f t="shared" si="2"/>
        <v>0.7857142857142857</v>
      </c>
      <c r="I73" s="148">
        <v>630</v>
      </c>
      <c r="J73" s="66">
        <f t="shared" si="3"/>
        <v>495</v>
      </c>
    </row>
    <row r="74" spans="1:10" x14ac:dyDescent="0.25">
      <c r="A74" s="65">
        <v>328</v>
      </c>
      <c r="B74" s="25" t="s">
        <v>306</v>
      </c>
      <c r="C74" s="25" t="s">
        <v>380</v>
      </c>
      <c r="D74" s="26" t="s">
        <v>8</v>
      </c>
      <c r="E74" s="26" t="s">
        <v>28</v>
      </c>
      <c r="F74" s="27">
        <v>545</v>
      </c>
      <c r="G74" s="27">
        <f>VLOOKUP(A74,'Appendix 1'!A72:H233,8,FALSE)</f>
        <v>545</v>
      </c>
      <c r="H74" s="28">
        <f t="shared" si="2"/>
        <v>1</v>
      </c>
      <c r="I74" s="149">
        <v>500</v>
      </c>
      <c r="J74" s="62">
        <f t="shared" si="3"/>
        <v>500</v>
      </c>
    </row>
    <row r="75" spans="1:10" x14ac:dyDescent="0.25">
      <c r="A75" s="63">
        <v>329</v>
      </c>
      <c r="B75" s="30" t="s">
        <v>307</v>
      </c>
      <c r="C75" s="29" t="s">
        <v>23</v>
      </c>
      <c r="D75" s="31" t="s">
        <v>14</v>
      </c>
      <c r="E75" s="31" t="s">
        <v>28</v>
      </c>
      <c r="F75" s="32">
        <v>460</v>
      </c>
      <c r="G75" s="32">
        <f>VLOOKUP(A75,'Appendix 1'!A73:H234,8,FALSE)</f>
        <v>460</v>
      </c>
      <c r="H75" s="39">
        <f t="shared" si="2"/>
        <v>1</v>
      </c>
      <c r="I75" s="148">
        <v>530</v>
      </c>
      <c r="J75" s="66">
        <f t="shared" si="3"/>
        <v>530</v>
      </c>
    </row>
    <row r="76" spans="1:10" x14ac:dyDescent="0.25">
      <c r="A76" s="65">
        <v>330</v>
      </c>
      <c r="B76" s="25" t="s">
        <v>308</v>
      </c>
      <c r="C76" s="25" t="s">
        <v>381</v>
      </c>
      <c r="D76" s="26" t="s">
        <v>7</v>
      </c>
      <c r="E76" s="26" t="s">
        <v>28</v>
      </c>
      <c r="F76" s="27">
        <v>520</v>
      </c>
      <c r="G76" s="27">
        <f>VLOOKUP(A76,'Appendix 1'!A74:H235,8,FALSE)</f>
        <v>520</v>
      </c>
      <c r="H76" s="28">
        <f t="shared" si="2"/>
        <v>1</v>
      </c>
      <c r="I76" s="149">
        <v>564</v>
      </c>
      <c r="J76" s="62">
        <f t="shared" si="3"/>
        <v>564</v>
      </c>
    </row>
    <row r="77" spans="1:10" x14ac:dyDescent="0.25">
      <c r="A77" s="63">
        <v>331</v>
      </c>
      <c r="B77" s="30" t="s">
        <v>330</v>
      </c>
      <c r="C77" s="29" t="s">
        <v>371</v>
      </c>
      <c r="D77" s="31" t="s">
        <v>7</v>
      </c>
      <c r="E77" s="31" t="s">
        <v>34</v>
      </c>
      <c r="F77" s="32">
        <v>86</v>
      </c>
      <c r="G77" s="32">
        <f>VLOOKUP(A77,'Appendix 1'!A75:H236,8,FALSE)</f>
        <v>86</v>
      </c>
      <c r="H77" s="39">
        <f t="shared" si="2"/>
        <v>1</v>
      </c>
      <c r="I77" s="150">
        <v>439</v>
      </c>
      <c r="J77" s="64">
        <f t="shared" si="3"/>
        <v>439</v>
      </c>
    </row>
    <row r="78" spans="1:10" x14ac:dyDescent="0.25">
      <c r="A78" s="65">
        <v>332</v>
      </c>
      <c r="B78" s="25" t="s">
        <v>315</v>
      </c>
      <c r="C78" s="25" t="s">
        <v>24</v>
      </c>
      <c r="D78" s="26" t="s">
        <v>7</v>
      </c>
      <c r="E78" s="26" t="s">
        <v>29</v>
      </c>
      <c r="F78" s="27">
        <v>449</v>
      </c>
      <c r="G78" s="27">
        <f>VLOOKUP(A78,'Appendix 1'!A76:H237,8,FALSE)</f>
        <v>360</v>
      </c>
      <c r="H78" s="28">
        <f t="shared" si="2"/>
        <v>0.80178173719376389</v>
      </c>
      <c r="I78" s="149">
        <v>700</v>
      </c>
      <c r="J78" s="62">
        <f t="shared" si="3"/>
        <v>561.24721603563466</v>
      </c>
    </row>
    <row r="79" spans="1:10" x14ac:dyDescent="0.25">
      <c r="A79" s="63">
        <v>333</v>
      </c>
      <c r="B79" s="30" t="s">
        <v>336</v>
      </c>
      <c r="C79" s="29" t="s">
        <v>382</v>
      </c>
      <c r="D79" s="31" t="s">
        <v>7</v>
      </c>
      <c r="E79" s="31" t="s">
        <v>35</v>
      </c>
      <c r="F79" s="32">
        <v>463</v>
      </c>
      <c r="G79" s="32">
        <f>VLOOKUP(A79,'Appendix 1'!A77:H238,8,FALSE)</f>
        <v>463</v>
      </c>
      <c r="H79" s="39">
        <f t="shared" si="2"/>
        <v>1</v>
      </c>
      <c r="I79" s="150">
        <v>587</v>
      </c>
      <c r="J79" s="64">
        <f t="shared" si="3"/>
        <v>587</v>
      </c>
    </row>
    <row r="80" spans="1:10" x14ac:dyDescent="0.25">
      <c r="A80" s="75">
        <v>336</v>
      </c>
      <c r="B80" s="25" t="s">
        <v>316</v>
      </c>
      <c r="C80" s="25" t="s">
        <v>383</v>
      </c>
      <c r="D80" s="26" t="s">
        <v>9</v>
      </c>
      <c r="E80" s="26" t="s">
        <v>29</v>
      </c>
      <c r="F80" s="27">
        <v>303</v>
      </c>
      <c r="G80" s="27">
        <f>VLOOKUP(A80,'Appendix 1'!A78:H239,8,FALSE)</f>
        <v>233</v>
      </c>
      <c r="H80" s="28">
        <f t="shared" si="2"/>
        <v>0.76897689768976896</v>
      </c>
      <c r="I80" s="149">
        <v>334</v>
      </c>
      <c r="J80" s="62">
        <f t="shared" si="3"/>
        <v>256.83828382838283</v>
      </c>
    </row>
    <row r="81" spans="1:10" x14ac:dyDescent="0.25">
      <c r="A81" s="63">
        <v>335</v>
      </c>
      <c r="B81" s="30" t="s">
        <v>317</v>
      </c>
      <c r="C81" s="29" t="s">
        <v>25</v>
      </c>
      <c r="D81" s="31" t="s">
        <v>11</v>
      </c>
      <c r="E81" s="31" t="s">
        <v>29</v>
      </c>
      <c r="F81" s="32">
        <v>359</v>
      </c>
      <c r="G81" s="32">
        <f>VLOOKUP(A81,'Appendix 1'!A79:H240,8,FALSE)</f>
        <v>261</v>
      </c>
      <c r="H81" s="39">
        <f t="shared" si="2"/>
        <v>0.72701949860724235</v>
      </c>
      <c r="I81" s="148">
        <v>500</v>
      </c>
      <c r="J81" s="66">
        <f t="shared" si="3"/>
        <v>363.50974930362116</v>
      </c>
    </row>
    <row r="82" spans="1:10" s="2" customFormat="1" ht="15.75" customHeight="1" x14ac:dyDescent="0.25">
      <c r="A82" s="65">
        <v>338</v>
      </c>
      <c r="B82" s="25" t="s">
        <v>318</v>
      </c>
      <c r="C82" s="25" t="s">
        <v>384</v>
      </c>
      <c r="D82" s="26" t="s">
        <v>9</v>
      </c>
      <c r="E82" s="26" t="s">
        <v>29</v>
      </c>
      <c r="F82" s="27">
        <v>365</v>
      </c>
      <c r="G82" s="27">
        <f>VLOOKUP(A82,'Appendix 1'!A80:H241,8,FALSE)</f>
        <v>281</v>
      </c>
      <c r="H82" s="28">
        <f t="shared" si="2"/>
        <v>0.76986301369863008</v>
      </c>
      <c r="I82" s="149">
        <v>520</v>
      </c>
      <c r="J82" s="62">
        <f t="shared" si="3"/>
        <v>400.32876712328766</v>
      </c>
    </row>
    <row r="83" spans="1:10" ht="15.75" thickBot="1" x14ac:dyDescent="0.3">
      <c r="A83" s="77" t="s">
        <v>26</v>
      </c>
      <c r="B83" s="77">
        <f>COUNTA(B4:B82)</f>
        <v>79</v>
      </c>
      <c r="C83" s="76"/>
      <c r="D83" s="76"/>
      <c r="E83" s="76"/>
      <c r="F83" s="78">
        <f>+SUM(F4:F82)</f>
        <v>30542</v>
      </c>
      <c r="G83" s="78">
        <f>+SUM(G4:G82)</f>
        <v>29075</v>
      </c>
      <c r="H83" s="80">
        <f>G83/F83</f>
        <v>0.9519677820705913</v>
      </c>
      <c r="I83" s="152">
        <f>+SUM(I4:I82)</f>
        <v>36365</v>
      </c>
      <c r="J83" s="79">
        <f>SUM(J4:J82)</f>
        <v>34568.800783784922</v>
      </c>
    </row>
    <row r="84" spans="1:10" ht="16.5" customHeight="1" x14ac:dyDescent="0.25">
      <c r="A84" s="321" t="s">
        <v>178</v>
      </c>
      <c r="B84" s="321"/>
      <c r="C84" s="321"/>
      <c r="D84" s="321"/>
      <c r="E84" s="321"/>
      <c r="F84" s="321"/>
      <c r="G84" s="321"/>
      <c r="H84" s="321"/>
      <c r="I84" s="321"/>
      <c r="J84" s="321"/>
    </row>
    <row r="85" spans="1:10" x14ac:dyDescent="0.25">
      <c r="A85" s="245" t="s">
        <v>463</v>
      </c>
      <c r="B85" s="245"/>
      <c r="C85" s="245"/>
      <c r="D85" s="245"/>
      <c r="E85" s="245"/>
      <c r="F85" s="245"/>
      <c r="G85" s="245"/>
      <c r="H85" s="245"/>
      <c r="I85" s="245"/>
      <c r="J85" s="245"/>
    </row>
    <row r="86" spans="1:10" ht="15" customHeight="1" x14ac:dyDescent="0.25">
      <c r="A86" s="323" t="s">
        <v>450</v>
      </c>
      <c r="B86" s="323"/>
      <c r="C86" s="323"/>
      <c r="D86" s="323"/>
      <c r="E86" s="323"/>
      <c r="F86" s="323"/>
      <c r="G86" s="323"/>
      <c r="H86" s="323"/>
      <c r="I86" s="323"/>
      <c r="J86" s="323"/>
    </row>
    <row r="87" spans="1:10" ht="29.25" customHeight="1" x14ac:dyDescent="0.25">
      <c r="A87" s="322" t="s">
        <v>188</v>
      </c>
      <c r="B87" s="322"/>
      <c r="C87" s="322"/>
      <c r="D87" s="322"/>
      <c r="E87" s="322"/>
      <c r="F87" s="322"/>
      <c r="G87" s="322"/>
      <c r="H87" s="322"/>
      <c r="I87" s="322"/>
      <c r="J87" s="322"/>
    </row>
  </sheetData>
  <mergeCells count="6">
    <mergeCell ref="A1:J1"/>
    <mergeCell ref="A87:J87"/>
    <mergeCell ref="A86:J86"/>
    <mergeCell ref="A85:J85"/>
    <mergeCell ref="A84:J84"/>
    <mergeCell ref="A2:J2"/>
  </mergeCells>
  <conditionalFormatting sqref="A37">
    <cfRule type="duplicateValues" dxfId="5" priority="4"/>
  </conditionalFormatting>
  <conditionalFormatting sqref="A70">
    <cfRule type="duplicateValues" dxfId="4" priority="3"/>
  </conditionalFormatting>
  <conditionalFormatting sqref="A69">
    <cfRule type="duplicateValues" dxfId="3" priority="2"/>
  </conditionalFormatting>
  <pageMargins left="0.7" right="0.7" top="0.75" bottom="0.75" header="0.3" footer="0.3"/>
  <pageSetup scale="66"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I90"/>
  <sheetViews>
    <sheetView zoomScale="85" zoomScaleNormal="85" zoomScaleSheetLayoutView="100" workbookViewId="0">
      <pane ySplit="3" topLeftCell="A4" activePane="bottomLeft" state="frozen"/>
      <selection pane="bottomLeft" activeCell="K45" sqref="K45"/>
    </sheetView>
  </sheetViews>
  <sheetFormatPr defaultRowHeight="15" x14ac:dyDescent="0.25"/>
  <cols>
    <col min="1" max="1" width="9.7109375" customWidth="1"/>
    <col min="2" max="2" width="47.7109375" customWidth="1"/>
    <col min="3" max="3" width="30.7109375" customWidth="1"/>
    <col min="4" max="4" width="10.7109375" customWidth="1"/>
    <col min="5" max="5" width="20.7109375" customWidth="1"/>
    <col min="6" max="7" width="20.7109375" style="12" customWidth="1"/>
    <col min="8" max="8" width="20.7109375" customWidth="1"/>
    <col min="9" max="9" width="15.7109375" customWidth="1"/>
  </cols>
  <sheetData>
    <row r="1" spans="1:9" ht="18.75" customHeight="1" x14ac:dyDescent="0.25">
      <c r="A1" s="325" t="s">
        <v>196</v>
      </c>
      <c r="B1" s="325"/>
      <c r="C1" s="325"/>
      <c r="D1" s="325"/>
      <c r="E1" s="325"/>
      <c r="F1" s="325"/>
      <c r="G1" s="325"/>
      <c r="H1" s="325"/>
      <c r="I1" s="325"/>
    </row>
    <row r="2" spans="1:9" ht="30.75" customHeight="1" thickBot="1" x14ac:dyDescent="0.3">
      <c r="A2" s="326" t="s">
        <v>179</v>
      </c>
      <c r="B2" s="326"/>
      <c r="C2" s="326"/>
      <c r="D2" s="326"/>
      <c r="E2" s="326"/>
      <c r="F2" s="326"/>
      <c r="G2" s="326"/>
      <c r="H2" s="326"/>
      <c r="I2" s="326"/>
    </row>
    <row r="3" spans="1:9" s="1" customFormat="1" ht="32.25" customHeight="1" x14ac:dyDescent="0.25">
      <c r="A3" s="58" t="s">
        <v>1</v>
      </c>
      <c r="B3" s="59" t="s">
        <v>2</v>
      </c>
      <c r="C3" s="59" t="s">
        <v>206</v>
      </c>
      <c r="D3" s="59" t="s">
        <v>3</v>
      </c>
      <c r="E3" s="59" t="s">
        <v>221</v>
      </c>
      <c r="F3" s="81" t="s">
        <v>234</v>
      </c>
      <c r="G3" s="81" t="s">
        <v>4</v>
      </c>
      <c r="H3" s="81" t="s">
        <v>233</v>
      </c>
      <c r="I3" s="82" t="s">
        <v>468</v>
      </c>
    </row>
    <row r="4" spans="1:9" x14ac:dyDescent="0.25">
      <c r="A4" s="67">
        <v>202</v>
      </c>
      <c r="B4" s="50" t="s">
        <v>244</v>
      </c>
      <c r="C4" s="50" t="s">
        <v>386</v>
      </c>
      <c r="D4" s="51" t="s">
        <v>6</v>
      </c>
      <c r="E4" s="52">
        <v>260</v>
      </c>
      <c r="F4" s="53">
        <v>0.19130434782608696</v>
      </c>
      <c r="G4" s="53">
        <v>0.42307692307692307</v>
      </c>
      <c r="H4" s="51">
        <v>441</v>
      </c>
      <c r="I4" s="84">
        <f>E4/H4</f>
        <v>0.58956916099773238</v>
      </c>
    </row>
    <row r="5" spans="1:9" x14ac:dyDescent="0.25">
      <c r="A5" s="63">
        <v>203</v>
      </c>
      <c r="B5" s="30" t="s">
        <v>245</v>
      </c>
      <c r="C5" s="29" t="s">
        <v>366</v>
      </c>
      <c r="D5" s="31" t="s">
        <v>7</v>
      </c>
      <c r="E5" s="32">
        <v>356</v>
      </c>
      <c r="F5" s="143">
        <v>0.34072022160664822</v>
      </c>
      <c r="G5" s="39">
        <v>0.3455056179775281</v>
      </c>
      <c r="H5" s="31">
        <v>400</v>
      </c>
      <c r="I5" s="85">
        <f t="shared" ref="I5:I68" si="0">E5/H5</f>
        <v>0.89</v>
      </c>
    </row>
    <row r="6" spans="1:9" x14ac:dyDescent="0.25">
      <c r="A6" s="65">
        <v>204</v>
      </c>
      <c r="B6" s="25" t="s">
        <v>248</v>
      </c>
      <c r="C6" s="25" t="s">
        <v>387</v>
      </c>
      <c r="D6" s="26" t="s">
        <v>8</v>
      </c>
      <c r="E6" s="27">
        <v>521</v>
      </c>
      <c r="F6" s="28">
        <v>0.5</v>
      </c>
      <c r="G6" s="28">
        <v>0.59309021113243765</v>
      </c>
      <c r="H6" s="26">
        <v>563</v>
      </c>
      <c r="I6" s="86">
        <f t="shared" si="0"/>
        <v>0.92539964476021319</v>
      </c>
    </row>
    <row r="7" spans="1:9" x14ac:dyDescent="0.25">
      <c r="A7" s="63">
        <v>205</v>
      </c>
      <c r="B7" s="30" t="s">
        <v>249</v>
      </c>
      <c r="C7" s="29" t="s">
        <v>388</v>
      </c>
      <c r="D7" s="31" t="s">
        <v>9</v>
      </c>
      <c r="E7" s="32">
        <v>637</v>
      </c>
      <c r="F7" s="143">
        <v>0.2979253112033195</v>
      </c>
      <c r="G7" s="39">
        <v>0.56357927786499218</v>
      </c>
      <c r="H7" s="31">
        <v>662</v>
      </c>
      <c r="I7" s="85">
        <f t="shared" si="0"/>
        <v>0.96223564954682783</v>
      </c>
    </row>
    <row r="8" spans="1:9" x14ac:dyDescent="0.25">
      <c r="A8" s="65">
        <v>206</v>
      </c>
      <c r="B8" s="25" t="s">
        <v>250</v>
      </c>
      <c r="C8" s="25" t="s">
        <v>389</v>
      </c>
      <c r="D8" s="26" t="s">
        <v>6</v>
      </c>
      <c r="E8" s="27">
        <v>437</v>
      </c>
      <c r="F8" s="28">
        <v>0.27976190476190477</v>
      </c>
      <c r="G8" s="28">
        <v>0.43020594965675057</v>
      </c>
      <c r="H8" s="26">
        <v>430</v>
      </c>
      <c r="I8" s="86">
        <f t="shared" si="0"/>
        <v>1.0162790697674418</v>
      </c>
    </row>
    <row r="9" spans="1:9" x14ac:dyDescent="0.25">
      <c r="A9" s="63">
        <v>212</v>
      </c>
      <c r="B9" s="30" t="s">
        <v>251</v>
      </c>
      <c r="C9" s="29" t="s">
        <v>390</v>
      </c>
      <c r="D9" s="31" t="s">
        <v>7</v>
      </c>
      <c r="E9" s="32">
        <v>384</v>
      </c>
      <c r="F9" s="143">
        <v>0.76975945017182135</v>
      </c>
      <c r="G9" s="39">
        <v>0.58333333333333337</v>
      </c>
      <c r="H9" s="31">
        <v>389</v>
      </c>
      <c r="I9" s="85">
        <f t="shared" si="0"/>
        <v>0.98714652956298199</v>
      </c>
    </row>
    <row r="10" spans="1:9" x14ac:dyDescent="0.25">
      <c r="A10" s="65">
        <v>213</v>
      </c>
      <c r="B10" s="25" t="s">
        <v>252</v>
      </c>
      <c r="C10" s="25" t="s">
        <v>10</v>
      </c>
      <c r="D10" s="26" t="s">
        <v>9</v>
      </c>
      <c r="E10" s="27">
        <v>709</v>
      </c>
      <c r="F10" s="28">
        <v>0.31932021466905186</v>
      </c>
      <c r="G10" s="28">
        <v>0.66979362101313322</v>
      </c>
      <c r="H10" s="26">
        <v>716</v>
      </c>
      <c r="I10" s="86">
        <f t="shared" si="0"/>
        <v>0.99022346368715086</v>
      </c>
    </row>
    <row r="11" spans="1:9" x14ac:dyDescent="0.25">
      <c r="A11" s="63">
        <v>404</v>
      </c>
      <c r="B11" s="30" t="s">
        <v>310</v>
      </c>
      <c r="C11" s="29" t="s">
        <v>391</v>
      </c>
      <c r="D11" s="31" t="s">
        <v>11</v>
      </c>
      <c r="E11" s="32">
        <v>333</v>
      </c>
      <c r="F11" s="143">
        <v>0.19469026548672566</v>
      </c>
      <c r="G11" s="39">
        <v>0.54320987654320985</v>
      </c>
      <c r="H11" s="31">
        <v>829</v>
      </c>
      <c r="I11" s="85">
        <f t="shared" si="0"/>
        <v>0.40168878166465621</v>
      </c>
    </row>
    <row r="12" spans="1:9" x14ac:dyDescent="0.25">
      <c r="A12" s="65">
        <v>296</v>
      </c>
      <c r="B12" s="25" t="s">
        <v>253</v>
      </c>
      <c r="C12" s="25" t="s">
        <v>392</v>
      </c>
      <c r="D12" s="26" t="s">
        <v>8</v>
      </c>
      <c r="E12" s="27">
        <v>470</v>
      </c>
      <c r="F12" s="28">
        <v>0.27284427284427282</v>
      </c>
      <c r="G12" s="28">
        <v>0.45106382978723403</v>
      </c>
      <c r="H12" s="26">
        <v>609</v>
      </c>
      <c r="I12" s="86">
        <f t="shared" si="0"/>
        <v>0.77175697865353032</v>
      </c>
    </row>
    <row r="13" spans="1:9" x14ac:dyDescent="0.25">
      <c r="A13" s="63">
        <v>219</v>
      </c>
      <c r="B13" s="30" t="s">
        <v>254</v>
      </c>
      <c r="C13" s="29" t="s">
        <v>393</v>
      </c>
      <c r="D13" s="31" t="s">
        <v>11</v>
      </c>
      <c r="E13" s="32">
        <v>156</v>
      </c>
      <c r="F13" s="143">
        <v>9.7058823529411767E-2</v>
      </c>
      <c r="G13" s="39">
        <v>0.63461538461538458</v>
      </c>
      <c r="H13" s="31">
        <v>480</v>
      </c>
      <c r="I13" s="85">
        <f t="shared" si="0"/>
        <v>0.32500000000000001</v>
      </c>
    </row>
    <row r="14" spans="1:9" x14ac:dyDescent="0.25">
      <c r="A14" s="71">
        <v>220</v>
      </c>
      <c r="B14" s="40" t="s">
        <v>255</v>
      </c>
      <c r="C14" s="25" t="s">
        <v>394</v>
      </c>
      <c r="D14" s="26" t="s">
        <v>11</v>
      </c>
      <c r="E14" s="27">
        <v>285</v>
      </c>
      <c r="F14" s="144">
        <v>0.22826086956521738</v>
      </c>
      <c r="G14" s="28">
        <v>0.44210526315789472</v>
      </c>
      <c r="H14" s="26">
        <v>450</v>
      </c>
      <c r="I14" s="86">
        <f t="shared" si="0"/>
        <v>0.6333333333333333</v>
      </c>
    </row>
    <row r="15" spans="1:9" x14ac:dyDescent="0.25">
      <c r="A15" s="63">
        <v>221</v>
      </c>
      <c r="B15" s="30" t="s">
        <v>256</v>
      </c>
      <c r="C15" s="29" t="s">
        <v>395</v>
      </c>
      <c r="D15" s="31" t="s">
        <v>6</v>
      </c>
      <c r="E15" s="32">
        <v>326</v>
      </c>
      <c r="F15" s="143">
        <v>0.22869318181818182</v>
      </c>
      <c r="G15" s="39">
        <v>0.49386503067484661</v>
      </c>
      <c r="H15" s="31">
        <v>400</v>
      </c>
      <c r="I15" s="85">
        <f t="shared" si="0"/>
        <v>0.81499999999999995</v>
      </c>
    </row>
    <row r="16" spans="1:9" x14ac:dyDescent="0.25">
      <c r="A16" s="65">
        <v>247</v>
      </c>
      <c r="B16" s="25" t="s">
        <v>257</v>
      </c>
      <c r="C16" s="25" t="s">
        <v>396</v>
      </c>
      <c r="D16" s="26" t="s">
        <v>6</v>
      </c>
      <c r="E16" s="27">
        <v>293</v>
      </c>
      <c r="F16" s="28">
        <v>0.18694690265486727</v>
      </c>
      <c r="G16" s="28">
        <v>0.57679180887372017</v>
      </c>
      <c r="H16" s="26">
        <v>339</v>
      </c>
      <c r="I16" s="86">
        <f t="shared" si="0"/>
        <v>0.86430678466076694</v>
      </c>
    </row>
    <row r="17" spans="1:9" s="2" customFormat="1" x14ac:dyDescent="0.25">
      <c r="A17" s="63">
        <v>360</v>
      </c>
      <c r="B17" s="30" t="s">
        <v>122</v>
      </c>
      <c r="C17" s="29" t="s">
        <v>362</v>
      </c>
      <c r="D17" s="31" t="s">
        <v>7</v>
      </c>
      <c r="E17" s="32">
        <v>330</v>
      </c>
      <c r="F17" s="143" t="s">
        <v>237</v>
      </c>
      <c r="G17" s="39" t="s">
        <v>237</v>
      </c>
      <c r="H17" s="31">
        <v>392</v>
      </c>
      <c r="I17" s="85">
        <f t="shared" si="0"/>
        <v>0.84183673469387754</v>
      </c>
    </row>
    <row r="18" spans="1:9" x14ac:dyDescent="0.25">
      <c r="A18" s="65">
        <v>224</v>
      </c>
      <c r="B18" s="25" t="s">
        <v>258</v>
      </c>
      <c r="C18" s="25" t="s">
        <v>398</v>
      </c>
      <c r="D18" s="26" t="s">
        <v>8</v>
      </c>
      <c r="E18" s="27">
        <v>319</v>
      </c>
      <c r="F18" s="28">
        <v>0.26791277258566976</v>
      </c>
      <c r="G18" s="28">
        <v>0.26959247648902823</v>
      </c>
      <c r="H18" s="26">
        <v>320</v>
      </c>
      <c r="I18" s="86">
        <f t="shared" si="0"/>
        <v>0.99687499999999996</v>
      </c>
    </row>
    <row r="19" spans="1:9" s="2" customFormat="1" x14ac:dyDescent="0.25">
      <c r="A19" s="63">
        <v>349</v>
      </c>
      <c r="B19" s="30" t="s">
        <v>319</v>
      </c>
      <c r="C19" s="29" t="s">
        <v>51</v>
      </c>
      <c r="D19" s="31" t="s">
        <v>9</v>
      </c>
      <c r="E19" s="32">
        <v>492</v>
      </c>
      <c r="F19" s="143" t="s">
        <v>237</v>
      </c>
      <c r="G19" s="39" t="s">
        <v>237</v>
      </c>
      <c r="H19" s="31">
        <v>635</v>
      </c>
      <c r="I19" s="85">
        <f t="shared" si="0"/>
        <v>0.77480314960629926</v>
      </c>
    </row>
    <row r="20" spans="1:9" x14ac:dyDescent="0.25">
      <c r="A20" s="65">
        <v>231</v>
      </c>
      <c r="B20" s="25" t="s">
        <v>259</v>
      </c>
      <c r="C20" s="25" t="s">
        <v>399</v>
      </c>
      <c r="D20" s="26" t="s">
        <v>6</v>
      </c>
      <c r="E20" s="27">
        <v>247</v>
      </c>
      <c r="F20" s="28">
        <v>0.2686868686868687</v>
      </c>
      <c r="G20" s="28">
        <v>0.53846153846153844</v>
      </c>
      <c r="H20" s="26">
        <v>362</v>
      </c>
      <c r="I20" s="86">
        <f t="shared" si="0"/>
        <v>0.68232044198895025</v>
      </c>
    </row>
    <row r="21" spans="1:9" x14ac:dyDescent="0.25">
      <c r="A21" s="63">
        <v>232</v>
      </c>
      <c r="B21" s="30" t="s">
        <v>262</v>
      </c>
      <c r="C21" s="29" t="s">
        <v>400</v>
      </c>
      <c r="D21" s="31" t="s">
        <v>12</v>
      </c>
      <c r="E21" s="32">
        <v>478</v>
      </c>
      <c r="F21" s="143">
        <v>0.72477064220183485</v>
      </c>
      <c r="G21" s="39">
        <v>0.49581589958158995</v>
      </c>
      <c r="H21" s="31">
        <v>386</v>
      </c>
      <c r="I21" s="85">
        <f t="shared" si="0"/>
        <v>1.2383419689119171</v>
      </c>
    </row>
    <row r="22" spans="1:9" x14ac:dyDescent="0.25">
      <c r="A22" s="65">
        <v>238</v>
      </c>
      <c r="B22" s="25" t="s">
        <v>263</v>
      </c>
      <c r="C22" s="25" t="s">
        <v>402</v>
      </c>
      <c r="D22" s="26" t="s">
        <v>14</v>
      </c>
      <c r="E22" s="27">
        <v>317</v>
      </c>
      <c r="F22" s="28">
        <v>0.17625231910946196</v>
      </c>
      <c r="G22" s="28">
        <v>0.59936908517350163</v>
      </c>
      <c r="H22" s="26">
        <v>374</v>
      </c>
      <c r="I22" s="86">
        <f t="shared" si="0"/>
        <v>0.84759358288770048</v>
      </c>
    </row>
    <row r="23" spans="1:9" x14ac:dyDescent="0.25">
      <c r="A23" s="63">
        <v>239</v>
      </c>
      <c r="B23" s="30" t="s">
        <v>264</v>
      </c>
      <c r="C23" s="29" t="s">
        <v>403</v>
      </c>
      <c r="D23" s="31" t="s">
        <v>13</v>
      </c>
      <c r="E23" s="32">
        <v>244</v>
      </c>
      <c r="F23" s="143">
        <v>0.1492842535787321</v>
      </c>
      <c r="G23" s="39">
        <v>0.29918032786885246</v>
      </c>
      <c r="H23" s="31">
        <v>356</v>
      </c>
      <c r="I23" s="85">
        <f t="shared" si="0"/>
        <v>0.6853932584269663</v>
      </c>
    </row>
    <row r="24" spans="1:9" x14ac:dyDescent="0.25">
      <c r="A24" s="65">
        <v>227</v>
      </c>
      <c r="B24" s="25" t="s">
        <v>265</v>
      </c>
      <c r="C24" s="25" t="s">
        <v>15</v>
      </c>
      <c r="D24" s="26" t="s">
        <v>8</v>
      </c>
      <c r="E24" s="27">
        <v>397</v>
      </c>
      <c r="F24" s="28">
        <v>0.2537313432835821</v>
      </c>
      <c r="G24" s="28">
        <v>0.38539042821158692</v>
      </c>
      <c r="H24" s="26">
        <v>440</v>
      </c>
      <c r="I24" s="86">
        <f t="shared" si="0"/>
        <v>0.90227272727272723</v>
      </c>
    </row>
    <row r="25" spans="1:9" x14ac:dyDescent="0.25">
      <c r="A25" s="63">
        <v>258</v>
      </c>
      <c r="B25" s="30" t="s">
        <v>266</v>
      </c>
      <c r="C25" s="29" t="s">
        <v>404</v>
      </c>
      <c r="D25" s="31" t="s">
        <v>12</v>
      </c>
      <c r="E25" s="32">
        <v>316</v>
      </c>
      <c r="F25" s="143">
        <v>0.58757062146892658</v>
      </c>
      <c r="G25" s="39">
        <v>0.32911392405063289</v>
      </c>
      <c r="H25" s="31">
        <v>330</v>
      </c>
      <c r="I25" s="85">
        <f t="shared" si="0"/>
        <v>0.95757575757575752</v>
      </c>
    </row>
    <row r="26" spans="1:9" x14ac:dyDescent="0.25">
      <c r="A26" s="65">
        <v>249</v>
      </c>
      <c r="B26" s="25" t="s">
        <v>267</v>
      </c>
      <c r="C26" s="25" t="s">
        <v>405</v>
      </c>
      <c r="D26" s="26" t="s">
        <v>14</v>
      </c>
      <c r="E26" s="27">
        <v>463</v>
      </c>
      <c r="F26" s="28">
        <v>0.20457209847596716</v>
      </c>
      <c r="G26" s="28">
        <v>0.75377969762419006</v>
      </c>
      <c r="H26" s="26">
        <v>520</v>
      </c>
      <c r="I26" s="86">
        <f t="shared" si="0"/>
        <v>0.89038461538461533</v>
      </c>
    </row>
    <row r="27" spans="1:9" x14ac:dyDescent="0.25">
      <c r="A27" s="63">
        <v>251</v>
      </c>
      <c r="B27" s="30" t="s">
        <v>268</v>
      </c>
      <c r="C27" s="29" t="s">
        <v>406</v>
      </c>
      <c r="D27" s="31" t="s">
        <v>6</v>
      </c>
      <c r="E27" s="32">
        <v>275</v>
      </c>
      <c r="F27" s="143">
        <v>0.31726907630522089</v>
      </c>
      <c r="G27" s="39">
        <v>0.57454545454545458</v>
      </c>
      <c r="H27" s="31">
        <v>419</v>
      </c>
      <c r="I27" s="85">
        <f t="shared" si="0"/>
        <v>0.65632458233890212</v>
      </c>
    </row>
    <row r="28" spans="1:9" x14ac:dyDescent="0.25">
      <c r="A28" s="65">
        <v>252</v>
      </c>
      <c r="B28" s="25" t="s">
        <v>269</v>
      </c>
      <c r="C28" s="25" t="s">
        <v>407</v>
      </c>
      <c r="D28" s="26" t="s">
        <v>13</v>
      </c>
      <c r="E28" s="27">
        <v>316</v>
      </c>
      <c r="F28" s="28">
        <v>0.84177215189873422</v>
      </c>
      <c r="G28" s="28">
        <v>0.42088607594936711</v>
      </c>
      <c r="H28" s="26">
        <v>330</v>
      </c>
      <c r="I28" s="86">
        <f t="shared" si="0"/>
        <v>0.95757575757575752</v>
      </c>
    </row>
    <row r="29" spans="1:9" x14ac:dyDescent="0.25">
      <c r="A29" s="63">
        <v>339</v>
      </c>
      <c r="B29" s="30" t="s">
        <v>270</v>
      </c>
      <c r="C29" s="29" t="s">
        <v>363</v>
      </c>
      <c r="D29" s="31" t="s">
        <v>7</v>
      </c>
      <c r="E29" s="32">
        <v>505</v>
      </c>
      <c r="F29" s="143">
        <v>0.36498516320474778</v>
      </c>
      <c r="G29" s="39">
        <v>0.24356435643564356</v>
      </c>
      <c r="H29" s="31">
        <v>524</v>
      </c>
      <c r="I29" s="85">
        <f t="shared" si="0"/>
        <v>0.9637404580152672</v>
      </c>
    </row>
    <row r="30" spans="1:9" x14ac:dyDescent="0.25">
      <c r="A30" s="65">
        <v>254</v>
      </c>
      <c r="B30" s="25" t="s">
        <v>271</v>
      </c>
      <c r="C30" s="25" t="s">
        <v>408</v>
      </c>
      <c r="D30" s="26" t="s">
        <v>12</v>
      </c>
      <c r="E30" s="27">
        <v>731</v>
      </c>
      <c r="F30" s="28">
        <v>0.952247191011236</v>
      </c>
      <c r="G30" s="28">
        <v>0.9274965800273598</v>
      </c>
      <c r="H30" s="26">
        <v>700</v>
      </c>
      <c r="I30" s="86">
        <f t="shared" si="0"/>
        <v>1.0442857142857143</v>
      </c>
    </row>
    <row r="31" spans="1:9" x14ac:dyDescent="0.25">
      <c r="A31" s="63">
        <v>257</v>
      </c>
      <c r="B31" s="30" t="s">
        <v>272</v>
      </c>
      <c r="C31" s="29" t="s">
        <v>409</v>
      </c>
      <c r="D31" s="31" t="s">
        <v>14</v>
      </c>
      <c r="E31" s="32">
        <v>313</v>
      </c>
      <c r="F31" s="143">
        <v>0.22178988326848248</v>
      </c>
      <c r="G31" s="39">
        <v>0.54632587859424919</v>
      </c>
      <c r="H31" s="31">
        <v>325</v>
      </c>
      <c r="I31" s="85">
        <f t="shared" si="0"/>
        <v>0.96307692307692305</v>
      </c>
    </row>
    <row r="32" spans="1:9" x14ac:dyDescent="0.25">
      <c r="A32" s="75">
        <v>272</v>
      </c>
      <c r="B32" s="25" t="s">
        <v>273</v>
      </c>
      <c r="C32" s="25" t="s">
        <v>410</v>
      </c>
      <c r="D32" s="26" t="s">
        <v>12</v>
      </c>
      <c r="E32" s="27">
        <v>386</v>
      </c>
      <c r="F32" s="28">
        <v>0.91428571428571426</v>
      </c>
      <c r="G32" s="28">
        <v>0.82901554404145072</v>
      </c>
      <c r="H32" s="26">
        <v>408</v>
      </c>
      <c r="I32" s="86">
        <f t="shared" si="0"/>
        <v>0.94607843137254899</v>
      </c>
    </row>
    <row r="33" spans="1:9" x14ac:dyDescent="0.25">
      <c r="A33" s="69">
        <v>259</v>
      </c>
      <c r="B33" s="34" t="s">
        <v>274</v>
      </c>
      <c r="C33" s="33" t="s">
        <v>411</v>
      </c>
      <c r="D33" s="35" t="s">
        <v>6</v>
      </c>
      <c r="E33" s="36">
        <v>356</v>
      </c>
      <c r="F33" s="145">
        <v>0.25678496868475992</v>
      </c>
      <c r="G33" s="83">
        <v>0.6910112359550562</v>
      </c>
      <c r="H33" s="35">
        <v>462</v>
      </c>
      <c r="I33" s="87">
        <f t="shared" si="0"/>
        <v>0.77056277056277056</v>
      </c>
    </row>
    <row r="34" spans="1:9" x14ac:dyDescent="0.25">
      <c r="A34" s="75">
        <v>344</v>
      </c>
      <c r="B34" s="25" t="s">
        <v>275</v>
      </c>
      <c r="C34" s="25" t="s">
        <v>412</v>
      </c>
      <c r="D34" s="26" t="s">
        <v>14</v>
      </c>
      <c r="E34" s="27">
        <v>394</v>
      </c>
      <c r="F34" s="28">
        <v>0.19902912621359223</v>
      </c>
      <c r="G34" s="28">
        <v>0.41624365482233505</v>
      </c>
      <c r="H34" s="26">
        <v>444</v>
      </c>
      <c r="I34" s="86">
        <f t="shared" si="0"/>
        <v>0.88738738738738743</v>
      </c>
    </row>
    <row r="35" spans="1:9" x14ac:dyDescent="0.25">
      <c r="A35" s="63">
        <v>261</v>
      </c>
      <c r="B35" s="30" t="s">
        <v>276</v>
      </c>
      <c r="C35" s="29" t="s">
        <v>434</v>
      </c>
      <c r="D35" s="31" t="s">
        <v>9</v>
      </c>
      <c r="E35" s="32">
        <v>700</v>
      </c>
      <c r="F35" s="143">
        <v>0.8691860465116279</v>
      </c>
      <c r="G35" s="39">
        <v>0.85428571428571431</v>
      </c>
      <c r="H35" s="31">
        <v>736</v>
      </c>
      <c r="I35" s="85">
        <f t="shared" si="0"/>
        <v>0.95108695652173914</v>
      </c>
    </row>
    <row r="36" spans="1:9" x14ac:dyDescent="0.25">
      <c r="A36" s="72">
        <v>262</v>
      </c>
      <c r="B36" s="50" t="s">
        <v>277</v>
      </c>
      <c r="C36" s="50" t="s">
        <v>413</v>
      </c>
      <c r="D36" s="51" t="s">
        <v>11</v>
      </c>
      <c r="E36" s="52">
        <v>300</v>
      </c>
      <c r="F36" s="53">
        <v>0.14450867052023122</v>
      </c>
      <c r="G36" s="53">
        <v>0.5</v>
      </c>
      <c r="H36" s="51">
        <v>500</v>
      </c>
      <c r="I36" s="84">
        <f t="shared" si="0"/>
        <v>0.6</v>
      </c>
    </row>
    <row r="37" spans="1:9" x14ac:dyDescent="0.25">
      <c r="A37" s="63">
        <v>370</v>
      </c>
      <c r="B37" s="29" t="s">
        <v>278</v>
      </c>
      <c r="C37" s="29" t="s">
        <v>364</v>
      </c>
      <c r="D37" s="31" t="s">
        <v>11</v>
      </c>
      <c r="E37" s="32">
        <v>278</v>
      </c>
      <c r="F37" s="39">
        <v>0.16867469879518071</v>
      </c>
      <c r="G37" s="39">
        <v>0.50359712230215825</v>
      </c>
      <c r="H37" s="31">
        <v>530</v>
      </c>
      <c r="I37" s="85">
        <f t="shared" si="0"/>
        <v>0.52452830188679245</v>
      </c>
    </row>
    <row r="38" spans="1:9" x14ac:dyDescent="0.25">
      <c r="A38" s="65">
        <v>264</v>
      </c>
      <c r="B38" s="25" t="s">
        <v>311</v>
      </c>
      <c r="C38" s="25" t="s">
        <v>435</v>
      </c>
      <c r="D38" s="26" t="s">
        <v>9</v>
      </c>
      <c r="E38" s="27">
        <v>341</v>
      </c>
      <c r="F38" s="28">
        <v>0.21043771043771045</v>
      </c>
      <c r="G38" s="28">
        <v>0.52742616033755274</v>
      </c>
      <c r="H38" s="26">
        <v>400</v>
      </c>
      <c r="I38" s="86">
        <f t="shared" si="0"/>
        <v>0.85250000000000004</v>
      </c>
    </row>
    <row r="39" spans="1:9" x14ac:dyDescent="0.25">
      <c r="A39" s="63">
        <v>266</v>
      </c>
      <c r="B39" s="30" t="s">
        <v>279</v>
      </c>
      <c r="C39" s="29" t="s">
        <v>414</v>
      </c>
      <c r="D39" s="31" t="s">
        <v>14</v>
      </c>
      <c r="E39" s="32">
        <v>519</v>
      </c>
      <c r="F39" s="143">
        <v>0.43669250645994834</v>
      </c>
      <c r="G39" s="39">
        <v>0.35135135135135137</v>
      </c>
      <c r="H39" s="31">
        <v>568</v>
      </c>
      <c r="I39" s="85">
        <f t="shared" si="0"/>
        <v>0.91373239436619713</v>
      </c>
    </row>
    <row r="40" spans="1:9" x14ac:dyDescent="0.25">
      <c r="A40" s="65">
        <v>271</v>
      </c>
      <c r="B40" s="25" t="s">
        <v>280</v>
      </c>
      <c r="C40" s="25" t="s">
        <v>415</v>
      </c>
      <c r="D40" s="26" t="s">
        <v>7</v>
      </c>
      <c r="E40" s="27">
        <v>370</v>
      </c>
      <c r="F40" s="28">
        <v>0.3100303951367781</v>
      </c>
      <c r="G40" s="28">
        <v>0.27567567567567569</v>
      </c>
      <c r="H40" s="26">
        <v>362</v>
      </c>
      <c r="I40" s="86">
        <f t="shared" si="0"/>
        <v>1.0220994475138121</v>
      </c>
    </row>
    <row r="41" spans="1:9" x14ac:dyDescent="0.25">
      <c r="A41" s="63">
        <v>308</v>
      </c>
      <c r="B41" s="30" t="s">
        <v>281</v>
      </c>
      <c r="C41" s="29" t="s">
        <v>356</v>
      </c>
      <c r="D41" s="31" t="s">
        <v>14</v>
      </c>
      <c r="E41" s="32">
        <v>238</v>
      </c>
      <c r="F41" s="143">
        <v>0.1853211009174312</v>
      </c>
      <c r="G41" s="39">
        <v>0.42436974789915966</v>
      </c>
      <c r="H41" s="31">
        <v>506</v>
      </c>
      <c r="I41" s="85">
        <f t="shared" si="0"/>
        <v>0.47035573122529645</v>
      </c>
    </row>
    <row r="42" spans="1:9" s="2" customFormat="1" x14ac:dyDescent="0.25">
      <c r="A42" s="65">
        <v>273</v>
      </c>
      <c r="B42" s="25" t="s">
        <v>282</v>
      </c>
      <c r="C42" s="25" t="s">
        <v>16</v>
      </c>
      <c r="D42" s="26" t="s">
        <v>12</v>
      </c>
      <c r="E42" s="27">
        <v>360</v>
      </c>
      <c r="F42" s="28">
        <v>0.96065573770491808</v>
      </c>
      <c r="G42" s="28">
        <v>0.81388888888888888</v>
      </c>
      <c r="H42" s="26">
        <v>370</v>
      </c>
      <c r="I42" s="86">
        <f t="shared" si="0"/>
        <v>0.97297297297297303</v>
      </c>
    </row>
    <row r="43" spans="1:9" x14ac:dyDescent="0.25">
      <c r="A43" s="63">
        <v>284</v>
      </c>
      <c r="B43" s="30" t="s">
        <v>283</v>
      </c>
      <c r="C43" s="29" t="s">
        <v>369</v>
      </c>
      <c r="D43" s="31" t="s">
        <v>8</v>
      </c>
      <c r="E43" s="32">
        <v>399</v>
      </c>
      <c r="F43" s="143">
        <v>0.34069400630914826</v>
      </c>
      <c r="G43" s="39">
        <v>0.27067669172932329</v>
      </c>
      <c r="H43" s="31">
        <v>470</v>
      </c>
      <c r="I43" s="85">
        <f t="shared" si="0"/>
        <v>0.84893617021276591</v>
      </c>
    </row>
    <row r="44" spans="1:9" x14ac:dyDescent="0.25">
      <c r="A44" s="65">
        <v>274</v>
      </c>
      <c r="B44" s="25" t="s">
        <v>284</v>
      </c>
      <c r="C44" s="25" t="s">
        <v>17</v>
      </c>
      <c r="D44" s="26" t="s">
        <v>7</v>
      </c>
      <c r="E44" s="27">
        <v>383</v>
      </c>
      <c r="F44" s="28">
        <v>0.53389830508474578</v>
      </c>
      <c r="G44" s="28">
        <v>0.65796344647519578</v>
      </c>
      <c r="H44" s="26">
        <v>388</v>
      </c>
      <c r="I44" s="86">
        <f t="shared" si="0"/>
        <v>0.98711340206185572</v>
      </c>
    </row>
    <row r="45" spans="1:9" x14ac:dyDescent="0.25">
      <c r="A45" s="63">
        <v>280</v>
      </c>
      <c r="B45" s="30" t="s">
        <v>285</v>
      </c>
      <c r="C45" s="29" t="s">
        <v>416</v>
      </c>
      <c r="D45" s="31" t="s">
        <v>7</v>
      </c>
      <c r="E45" s="32">
        <v>398</v>
      </c>
      <c r="F45" s="143">
        <v>0.25164690382081689</v>
      </c>
      <c r="G45" s="39">
        <v>0.47989949748743721</v>
      </c>
      <c r="H45" s="31">
        <v>550</v>
      </c>
      <c r="I45" s="85">
        <f t="shared" si="0"/>
        <v>0.72363636363636363</v>
      </c>
    </row>
    <row r="46" spans="1:9" x14ac:dyDescent="0.25">
      <c r="A46" s="71">
        <v>285</v>
      </c>
      <c r="B46" s="40" t="s">
        <v>286</v>
      </c>
      <c r="C46" s="25" t="s">
        <v>18</v>
      </c>
      <c r="D46" s="26" t="s">
        <v>14</v>
      </c>
      <c r="E46" s="27">
        <v>423</v>
      </c>
      <c r="F46" s="144">
        <v>0.25591586327782645</v>
      </c>
      <c r="G46" s="28">
        <v>0.69030732860520094</v>
      </c>
      <c r="H46" s="26">
        <v>480</v>
      </c>
      <c r="I46" s="86">
        <f t="shared" si="0"/>
        <v>0.88124999999999998</v>
      </c>
    </row>
    <row r="47" spans="1:9" s="2" customFormat="1" x14ac:dyDescent="0.25">
      <c r="A47" s="63">
        <v>287</v>
      </c>
      <c r="B47" s="30" t="s">
        <v>287</v>
      </c>
      <c r="C47" s="29" t="s">
        <v>417</v>
      </c>
      <c r="D47" s="31" t="s">
        <v>12</v>
      </c>
      <c r="E47" s="32">
        <v>625</v>
      </c>
      <c r="F47" s="143">
        <v>0.87671232876712324</v>
      </c>
      <c r="G47" s="39">
        <v>0.61439999999999995</v>
      </c>
      <c r="H47" s="31">
        <v>774</v>
      </c>
      <c r="I47" s="85">
        <f t="shared" si="0"/>
        <v>0.80749354005167961</v>
      </c>
    </row>
    <row r="48" spans="1:9" x14ac:dyDescent="0.25">
      <c r="A48" s="65">
        <v>288</v>
      </c>
      <c r="B48" s="25" t="s">
        <v>288</v>
      </c>
      <c r="C48" s="25" t="s">
        <v>418</v>
      </c>
      <c r="D48" s="26" t="s">
        <v>6</v>
      </c>
      <c r="E48" s="27">
        <v>391</v>
      </c>
      <c r="F48" s="28">
        <v>0.25575447570332482</v>
      </c>
      <c r="G48" s="28">
        <v>0.51150895140664965</v>
      </c>
      <c r="H48" s="26">
        <v>400</v>
      </c>
      <c r="I48" s="86">
        <f t="shared" si="0"/>
        <v>0.97750000000000004</v>
      </c>
    </row>
    <row r="49" spans="1:9" s="2" customFormat="1" x14ac:dyDescent="0.25">
      <c r="A49" s="63">
        <v>290</v>
      </c>
      <c r="B49" s="30" t="s">
        <v>324</v>
      </c>
      <c r="C49" s="29" t="s">
        <v>419</v>
      </c>
      <c r="D49" s="31" t="s">
        <v>11</v>
      </c>
      <c r="E49" s="32">
        <v>192</v>
      </c>
      <c r="F49" s="143">
        <v>0.11947318908748825</v>
      </c>
      <c r="G49" s="39">
        <v>0.66145833333333337</v>
      </c>
      <c r="H49" s="31">
        <v>391</v>
      </c>
      <c r="I49" s="85">
        <f t="shared" si="0"/>
        <v>0.49104859335038364</v>
      </c>
    </row>
    <row r="50" spans="1:9" x14ac:dyDescent="0.25">
      <c r="A50" s="65">
        <v>291</v>
      </c>
      <c r="B50" s="25" t="s">
        <v>289</v>
      </c>
      <c r="C50" s="25" t="s">
        <v>420</v>
      </c>
      <c r="D50" s="26" t="s">
        <v>14</v>
      </c>
      <c r="E50" s="27">
        <v>421</v>
      </c>
      <c r="F50" s="28">
        <v>0.35619469026548672</v>
      </c>
      <c r="G50" s="28">
        <v>0.38242280285035629</v>
      </c>
      <c r="H50" s="26">
        <v>392</v>
      </c>
      <c r="I50" s="86">
        <f t="shared" si="0"/>
        <v>1.0739795918367347</v>
      </c>
    </row>
    <row r="51" spans="1:9" x14ac:dyDescent="0.25">
      <c r="A51" s="63">
        <v>201</v>
      </c>
      <c r="B51" s="30" t="s">
        <v>325</v>
      </c>
      <c r="C51" s="29" t="s">
        <v>370</v>
      </c>
      <c r="D51" s="31" t="s">
        <v>8</v>
      </c>
      <c r="E51" s="32">
        <v>323</v>
      </c>
      <c r="F51" s="143">
        <v>0.78481012658227844</v>
      </c>
      <c r="G51" s="39">
        <v>0.42758620689655175</v>
      </c>
      <c r="H51" s="31">
        <v>358</v>
      </c>
      <c r="I51" s="85">
        <f t="shared" si="0"/>
        <v>0.9022346368715084</v>
      </c>
    </row>
    <row r="52" spans="1:9" x14ac:dyDescent="0.25">
      <c r="A52" s="65">
        <v>292</v>
      </c>
      <c r="B52" s="25" t="s">
        <v>326</v>
      </c>
      <c r="C52" s="25" t="s">
        <v>19</v>
      </c>
      <c r="D52" s="26" t="s">
        <v>12</v>
      </c>
      <c r="E52" s="27">
        <v>340</v>
      </c>
      <c r="F52" s="28">
        <v>0.78059071729957807</v>
      </c>
      <c r="G52" s="28">
        <v>0.54411764705882348</v>
      </c>
      <c r="H52" s="26">
        <v>350</v>
      </c>
      <c r="I52" s="86">
        <f t="shared" si="0"/>
        <v>0.97142857142857142</v>
      </c>
    </row>
    <row r="53" spans="1:9" x14ac:dyDescent="0.25">
      <c r="A53" s="63">
        <v>294</v>
      </c>
      <c r="B53" s="30" t="s">
        <v>290</v>
      </c>
      <c r="C53" s="29" t="s">
        <v>441</v>
      </c>
      <c r="D53" s="31" t="s">
        <v>14</v>
      </c>
      <c r="E53" s="32">
        <v>404</v>
      </c>
      <c r="F53" s="143">
        <v>0.30287859824780977</v>
      </c>
      <c r="G53" s="39">
        <v>0.59900990099009899</v>
      </c>
      <c r="H53" s="31">
        <v>382</v>
      </c>
      <c r="I53" s="85">
        <f t="shared" si="0"/>
        <v>1.0575916230366491</v>
      </c>
    </row>
    <row r="54" spans="1:9" x14ac:dyDescent="0.25">
      <c r="A54" s="65">
        <v>295</v>
      </c>
      <c r="B54" s="25" t="s">
        <v>291</v>
      </c>
      <c r="C54" s="25" t="s">
        <v>20</v>
      </c>
      <c r="D54" s="26" t="s">
        <v>7</v>
      </c>
      <c r="E54" s="27">
        <v>308</v>
      </c>
      <c r="F54" s="28">
        <v>0.24832214765100671</v>
      </c>
      <c r="G54" s="28">
        <v>0.36038961038961037</v>
      </c>
      <c r="H54" s="26">
        <v>348</v>
      </c>
      <c r="I54" s="86">
        <f t="shared" si="0"/>
        <v>0.88505747126436785</v>
      </c>
    </row>
    <row r="55" spans="1:9" x14ac:dyDescent="0.25">
      <c r="A55" s="63">
        <v>301</v>
      </c>
      <c r="B55" s="30" t="s">
        <v>335</v>
      </c>
      <c r="C55" s="29" t="s">
        <v>421</v>
      </c>
      <c r="D55" s="31" t="s">
        <v>7</v>
      </c>
      <c r="E55" s="32">
        <v>227</v>
      </c>
      <c r="F55" s="143">
        <v>0.52941176470588236</v>
      </c>
      <c r="G55" s="39">
        <v>0.75330396475770922</v>
      </c>
      <c r="H55" s="31">
        <v>228</v>
      </c>
      <c r="I55" s="85">
        <f t="shared" si="0"/>
        <v>0.99561403508771928</v>
      </c>
    </row>
    <row r="56" spans="1:9" x14ac:dyDescent="0.25">
      <c r="A56" s="65">
        <v>299</v>
      </c>
      <c r="B56" s="25" t="s">
        <v>293</v>
      </c>
      <c r="C56" s="25" t="s">
        <v>422</v>
      </c>
      <c r="D56" s="26" t="s">
        <v>6</v>
      </c>
      <c r="E56" s="27">
        <v>409</v>
      </c>
      <c r="F56" s="28">
        <v>0.25421530479896237</v>
      </c>
      <c r="G56" s="28">
        <v>0.47921760391198043</v>
      </c>
      <c r="H56" s="26">
        <v>448</v>
      </c>
      <c r="I56" s="86">
        <f t="shared" si="0"/>
        <v>0.9129464285714286</v>
      </c>
    </row>
    <row r="57" spans="1:9" x14ac:dyDescent="0.25">
      <c r="A57" s="63">
        <v>300</v>
      </c>
      <c r="B57" s="30" t="s">
        <v>294</v>
      </c>
      <c r="C57" s="29" t="s">
        <v>423</v>
      </c>
      <c r="D57" s="31" t="s">
        <v>9</v>
      </c>
      <c r="E57" s="32">
        <v>512</v>
      </c>
      <c r="F57" s="143">
        <v>0.33659217877094971</v>
      </c>
      <c r="G57" s="39">
        <v>0.470703125</v>
      </c>
      <c r="H57" s="31">
        <v>436</v>
      </c>
      <c r="I57" s="85">
        <f t="shared" si="0"/>
        <v>1.1743119266055047</v>
      </c>
    </row>
    <row r="58" spans="1:9" x14ac:dyDescent="0.25">
      <c r="A58" s="65">
        <v>316</v>
      </c>
      <c r="B58" s="25" t="s">
        <v>295</v>
      </c>
      <c r="C58" s="25" t="s">
        <v>424</v>
      </c>
      <c r="D58" s="26" t="s">
        <v>6</v>
      </c>
      <c r="E58" s="27">
        <v>339</v>
      </c>
      <c r="F58" s="28">
        <v>0.26072041166380788</v>
      </c>
      <c r="G58" s="28">
        <v>0.44837758112094395</v>
      </c>
      <c r="H58" s="26">
        <v>450</v>
      </c>
      <c r="I58" s="86">
        <f t="shared" si="0"/>
        <v>0.7533333333333333</v>
      </c>
    </row>
    <row r="59" spans="1:9" x14ac:dyDescent="0.25">
      <c r="A59" s="63">
        <v>302</v>
      </c>
      <c r="B59" s="30" t="s">
        <v>312</v>
      </c>
      <c r="C59" s="29" t="s">
        <v>425</v>
      </c>
      <c r="D59" s="31" t="s">
        <v>9</v>
      </c>
      <c r="E59" s="32">
        <v>572</v>
      </c>
      <c r="F59" s="143">
        <v>0.31406044678055189</v>
      </c>
      <c r="G59" s="39">
        <v>0.55069124423963134</v>
      </c>
      <c r="H59" s="31">
        <v>649</v>
      </c>
      <c r="I59" s="85">
        <f t="shared" si="0"/>
        <v>0.88135593220338981</v>
      </c>
    </row>
    <row r="60" spans="1:9" x14ac:dyDescent="0.25">
      <c r="A60" s="65">
        <v>305</v>
      </c>
      <c r="B60" s="25" t="s">
        <v>296</v>
      </c>
      <c r="C60" s="25" t="s">
        <v>426</v>
      </c>
      <c r="D60" s="26" t="s">
        <v>13</v>
      </c>
      <c r="E60" s="27">
        <v>167</v>
      </c>
      <c r="F60" s="28">
        <v>0.71621621621621623</v>
      </c>
      <c r="G60" s="28">
        <v>0.6347305389221557</v>
      </c>
      <c r="H60" s="26">
        <v>176</v>
      </c>
      <c r="I60" s="86">
        <f t="shared" si="0"/>
        <v>0.94886363636363635</v>
      </c>
    </row>
    <row r="61" spans="1:9" x14ac:dyDescent="0.25">
      <c r="A61" s="63">
        <v>307</v>
      </c>
      <c r="B61" s="30" t="s">
        <v>297</v>
      </c>
      <c r="C61" s="29" t="s">
        <v>21</v>
      </c>
      <c r="D61" s="31" t="s">
        <v>14</v>
      </c>
      <c r="E61" s="32">
        <v>349</v>
      </c>
      <c r="F61" s="143">
        <v>0.24489795918367346</v>
      </c>
      <c r="G61" s="39">
        <v>0.68767908309455583</v>
      </c>
      <c r="H61" s="31">
        <v>430</v>
      </c>
      <c r="I61" s="85">
        <f t="shared" si="0"/>
        <v>0.81162790697674414</v>
      </c>
    </row>
    <row r="62" spans="1:9" x14ac:dyDescent="0.25">
      <c r="A62" s="65">
        <v>409</v>
      </c>
      <c r="B62" s="25" t="s">
        <v>201</v>
      </c>
      <c r="C62" s="25" t="s">
        <v>427</v>
      </c>
      <c r="D62" s="26" t="s">
        <v>13</v>
      </c>
      <c r="E62" s="27">
        <v>441</v>
      </c>
      <c r="F62" s="28">
        <v>0.58208955223880599</v>
      </c>
      <c r="G62" s="28">
        <v>0.26</v>
      </c>
      <c r="H62" s="26">
        <v>419</v>
      </c>
      <c r="I62" s="86">
        <f t="shared" si="0"/>
        <v>1.0525059665871122</v>
      </c>
    </row>
    <row r="63" spans="1:9" x14ac:dyDescent="0.25">
      <c r="A63" s="63">
        <v>175</v>
      </c>
      <c r="B63" s="30" t="s">
        <v>161</v>
      </c>
      <c r="C63" s="29" t="s">
        <v>365</v>
      </c>
      <c r="D63" s="31" t="s">
        <v>7</v>
      </c>
      <c r="E63" s="32">
        <v>289</v>
      </c>
      <c r="F63" s="143" t="s">
        <v>237</v>
      </c>
      <c r="G63" s="39" t="s">
        <v>237</v>
      </c>
      <c r="H63" s="31">
        <v>444</v>
      </c>
      <c r="I63" s="85">
        <f t="shared" si="0"/>
        <v>0.65090090090090091</v>
      </c>
    </row>
    <row r="64" spans="1:9" x14ac:dyDescent="0.25">
      <c r="A64" s="75">
        <v>309</v>
      </c>
      <c r="B64" s="25" t="s">
        <v>298</v>
      </c>
      <c r="C64" s="25" t="s">
        <v>428</v>
      </c>
      <c r="D64" s="26" t="s">
        <v>7</v>
      </c>
      <c r="E64" s="27">
        <v>311</v>
      </c>
      <c r="F64" s="28">
        <v>0.20766129032258066</v>
      </c>
      <c r="G64" s="28">
        <v>0.3311897106109325</v>
      </c>
      <c r="H64" s="26">
        <v>325</v>
      </c>
      <c r="I64" s="86">
        <f t="shared" si="0"/>
        <v>0.95692307692307688</v>
      </c>
    </row>
    <row r="65" spans="1:9" x14ac:dyDescent="0.25">
      <c r="A65" s="69">
        <v>313</v>
      </c>
      <c r="B65" s="34" t="s">
        <v>299</v>
      </c>
      <c r="C65" s="33" t="s">
        <v>429</v>
      </c>
      <c r="D65" s="35" t="s">
        <v>9</v>
      </c>
      <c r="E65" s="36">
        <v>330</v>
      </c>
      <c r="F65" s="145">
        <v>0.45098039215686275</v>
      </c>
      <c r="G65" s="83">
        <v>0.34848484848484851</v>
      </c>
      <c r="H65" s="35">
        <v>400</v>
      </c>
      <c r="I65" s="87">
        <f t="shared" si="0"/>
        <v>0.82499999999999996</v>
      </c>
    </row>
    <row r="66" spans="1:9" x14ac:dyDescent="0.25">
      <c r="A66" s="75">
        <v>315</v>
      </c>
      <c r="B66" s="25" t="s">
        <v>300</v>
      </c>
      <c r="C66" s="25" t="s">
        <v>373</v>
      </c>
      <c r="D66" s="26" t="s">
        <v>14</v>
      </c>
      <c r="E66" s="27">
        <v>301</v>
      </c>
      <c r="F66" s="28">
        <v>0.17065868263473055</v>
      </c>
      <c r="G66" s="28">
        <v>0.56810631229235875</v>
      </c>
      <c r="H66" s="26">
        <v>325</v>
      </c>
      <c r="I66" s="86">
        <f t="shared" si="0"/>
        <v>0.92615384615384611</v>
      </c>
    </row>
    <row r="67" spans="1:9" x14ac:dyDescent="0.25">
      <c r="A67" s="63">
        <v>322</v>
      </c>
      <c r="B67" s="30" t="s">
        <v>301</v>
      </c>
      <c r="C67" s="29" t="s">
        <v>374</v>
      </c>
      <c r="D67" s="31" t="s">
        <v>6</v>
      </c>
      <c r="E67" s="32">
        <v>274</v>
      </c>
      <c r="F67" s="143">
        <v>0.18134034165571616</v>
      </c>
      <c r="G67" s="39">
        <v>0.5036496350364964</v>
      </c>
      <c r="H67" s="31">
        <v>337</v>
      </c>
      <c r="I67" s="85">
        <f t="shared" si="0"/>
        <v>0.81305637982195844</v>
      </c>
    </row>
    <row r="68" spans="1:9" x14ac:dyDescent="0.25">
      <c r="A68" s="72">
        <v>319</v>
      </c>
      <c r="B68" s="50" t="s">
        <v>302</v>
      </c>
      <c r="C68" s="50" t="s">
        <v>375</v>
      </c>
      <c r="D68" s="51" t="s">
        <v>14</v>
      </c>
      <c r="E68" s="52">
        <v>526</v>
      </c>
      <c r="F68" s="53">
        <v>0.29345603271983639</v>
      </c>
      <c r="G68" s="53">
        <v>0.54562737642585546</v>
      </c>
      <c r="H68" s="51">
        <v>586</v>
      </c>
      <c r="I68" s="84">
        <f t="shared" si="0"/>
        <v>0.89761092150170652</v>
      </c>
    </row>
    <row r="69" spans="1:9" x14ac:dyDescent="0.25">
      <c r="A69" s="63">
        <v>321</v>
      </c>
      <c r="B69" s="29" t="s">
        <v>303</v>
      </c>
      <c r="C69" s="29" t="s">
        <v>376</v>
      </c>
      <c r="D69" s="31" t="s">
        <v>12</v>
      </c>
      <c r="E69" s="32">
        <v>432</v>
      </c>
      <c r="F69" s="39">
        <v>0.88983050847457623</v>
      </c>
      <c r="G69" s="39">
        <v>0.72916666666666663</v>
      </c>
      <c r="H69" s="31">
        <v>474</v>
      </c>
      <c r="I69" s="85">
        <f t="shared" ref="I69:I81" si="1">E69/H69</f>
        <v>0.91139240506329111</v>
      </c>
    </row>
    <row r="70" spans="1:9" x14ac:dyDescent="0.25">
      <c r="A70" s="65">
        <v>324</v>
      </c>
      <c r="B70" s="25" t="s">
        <v>313</v>
      </c>
      <c r="C70" s="25" t="s">
        <v>377</v>
      </c>
      <c r="D70" s="26" t="s">
        <v>9</v>
      </c>
      <c r="E70" s="27">
        <v>468</v>
      </c>
      <c r="F70" s="28">
        <v>0.31385642737896496</v>
      </c>
      <c r="G70" s="28">
        <v>0.52222222222222225</v>
      </c>
      <c r="H70" s="26">
        <v>450</v>
      </c>
      <c r="I70" s="86">
        <f t="shared" si="1"/>
        <v>1.04</v>
      </c>
    </row>
    <row r="71" spans="1:9" x14ac:dyDescent="0.25">
      <c r="A71" s="63">
        <v>325</v>
      </c>
      <c r="B71" s="30" t="s">
        <v>304</v>
      </c>
      <c r="C71" s="29" t="s">
        <v>22</v>
      </c>
      <c r="D71" s="31" t="s">
        <v>6</v>
      </c>
      <c r="E71" s="32">
        <v>411</v>
      </c>
      <c r="F71" s="143">
        <v>0.25647451963241436</v>
      </c>
      <c r="G71" s="39">
        <v>0.74695863746958635</v>
      </c>
      <c r="H71" s="31">
        <v>474</v>
      </c>
      <c r="I71" s="85">
        <f t="shared" si="1"/>
        <v>0.86708860759493667</v>
      </c>
    </row>
    <row r="72" spans="1:9" x14ac:dyDescent="0.25">
      <c r="A72" s="65">
        <v>326</v>
      </c>
      <c r="B72" s="25" t="s">
        <v>305</v>
      </c>
      <c r="C72" s="25" t="s">
        <v>378</v>
      </c>
      <c r="D72" s="26" t="s">
        <v>13</v>
      </c>
      <c r="E72" s="27">
        <v>287</v>
      </c>
      <c r="F72" s="28">
        <v>0.46132596685082872</v>
      </c>
      <c r="G72" s="28">
        <v>0.58188153310104529</v>
      </c>
      <c r="H72" s="26">
        <v>320</v>
      </c>
      <c r="I72" s="86">
        <f t="shared" si="1"/>
        <v>0.89687499999999998</v>
      </c>
    </row>
    <row r="73" spans="1:9" x14ac:dyDescent="0.25">
      <c r="A73" s="63">
        <v>327</v>
      </c>
      <c r="B73" s="30" t="s">
        <v>314</v>
      </c>
      <c r="C73" s="29" t="s">
        <v>379</v>
      </c>
      <c r="D73" s="31" t="s">
        <v>9</v>
      </c>
      <c r="E73" s="32">
        <v>588</v>
      </c>
      <c r="F73" s="143">
        <v>0.28936170212765955</v>
      </c>
      <c r="G73" s="39">
        <v>0.58874458874458879</v>
      </c>
      <c r="H73" s="31">
        <v>630</v>
      </c>
      <c r="I73" s="85">
        <f t="shared" si="1"/>
        <v>0.93333333333333335</v>
      </c>
    </row>
    <row r="74" spans="1:9" x14ac:dyDescent="0.25">
      <c r="A74" s="65">
        <v>328</v>
      </c>
      <c r="B74" s="25" t="s">
        <v>306</v>
      </c>
      <c r="C74" s="25" t="s">
        <v>380</v>
      </c>
      <c r="D74" s="26" t="s">
        <v>8</v>
      </c>
      <c r="E74" s="27">
        <v>545</v>
      </c>
      <c r="F74" s="28">
        <v>0.29653679653679654</v>
      </c>
      <c r="G74" s="28">
        <v>0.50275229357798168</v>
      </c>
      <c r="H74" s="26">
        <v>500</v>
      </c>
      <c r="I74" s="86">
        <f t="shared" si="1"/>
        <v>1.0900000000000001</v>
      </c>
    </row>
    <row r="75" spans="1:9" x14ac:dyDescent="0.25">
      <c r="A75" s="63">
        <v>329</v>
      </c>
      <c r="B75" s="30" t="s">
        <v>307</v>
      </c>
      <c r="C75" s="29" t="s">
        <v>23</v>
      </c>
      <c r="D75" s="31" t="s">
        <v>14</v>
      </c>
      <c r="E75" s="32">
        <v>460</v>
      </c>
      <c r="F75" s="143">
        <v>0.25111308993766696</v>
      </c>
      <c r="G75" s="39">
        <v>0.61304347826086958</v>
      </c>
      <c r="H75" s="31">
        <v>530</v>
      </c>
      <c r="I75" s="85">
        <f>E75/H75</f>
        <v>0.86792452830188682</v>
      </c>
    </row>
    <row r="76" spans="1:9" x14ac:dyDescent="0.25">
      <c r="A76" s="65">
        <v>330</v>
      </c>
      <c r="B76" s="25" t="s">
        <v>308</v>
      </c>
      <c r="C76" s="25" t="s">
        <v>381</v>
      </c>
      <c r="D76" s="26" t="s">
        <v>7</v>
      </c>
      <c r="E76" s="27">
        <v>520</v>
      </c>
      <c r="F76" s="28">
        <v>0.43402777777777779</v>
      </c>
      <c r="G76" s="28">
        <v>0.24038461538461539</v>
      </c>
      <c r="H76" s="26">
        <v>564</v>
      </c>
      <c r="I76" s="86">
        <f t="shared" si="1"/>
        <v>0.92198581560283688</v>
      </c>
    </row>
    <row r="77" spans="1:9" x14ac:dyDescent="0.25">
      <c r="A77" s="63">
        <v>331</v>
      </c>
      <c r="B77" s="30" t="s">
        <v>330</v>
      </c>
      <c r="C77" s="29" t="s">
        <v>371</v>
      </c>
      <c r="D77" s="31" t="s">
        <v>7</v>
      </c>
      <c r="E77" s="32">
        <v>86</v>
      </c>
      <c r="F77" s="143">
        <v>4.736842105263158E-2</v>
      </c>
      <c r="G77" s="39">
        <v>0.20930232558139536</v>
      </c>
      <c r="H77" s="31">
        <v>439</v>
      </c>
      <c r="I77" s="85">
        <f t="shared" si="1"/>
        <v>0.1958997722095672</v>
      </c>
    </row>
    <row r="78" spans="1:9" x14ac:dyDescent="0.25">
      <c r="A78" s="65">
        <v>332</v>
      </c>
      <c r="B78" s="25" t="s">
        <v>315</v>
      </c>
      <c r="C78" s="25" t="s">
        <v>24</v>
      </c>
      <c r="D78" s="26" t="s">
        <v>7</v>
      </c>
      <c r="E78" s="27">
        <v>449</v>
      </c>
      <c r="F78" s="28">
        <v>0.30804248861911987</v>
      </c>
      <c r="G78" s="28">
        <v>0.56388888888888888</v>
      </c>
      <c r="H78" s="26">
        <v>700</v>
      </c>
      <c r="I78" s="86">
        <f t="shared" si="1"/>
        <v>0.64142857142857146</v>
      </c>
    </row>
    <row r="79" spans="1:9" x14ac:dyDescent="0.25">
      <c r="A79" s="63">
        <v>333</v>
      </c>
      <c r="B79" s="30" t="s">
        <v>336</v>
      </c>
      <c r="C79" s="29" t="s">
        <v>382</v>
      </c>
      <c r="D79" s="31" t="s">
        <v>7</v>
      </c>
      <c r="E79" s="32">
        <v>463</v>
      </c>
      <c r="F79" s="143">
        <v>0.4086687306501548</v>
      </c>
      <c r="G79" s="39">
        <v>0.28509719222462204</v>
      </c>
      <c r="H79" s="31">
        <v>587</v>
      </c>
      <c r="I79" s="85">
        <f t="shared" si="1"/>
        <v>0.78875638841567286</v>
      </c>
    </row>
    <row r="80" spans="1:9" x14ac:dyDescent="0.25">
      <c r="A80" s="75">
        <v>336</v>
      </c>
      <c r="B80" s="25" t="s">
        <v>316</v>
      </c>
      <c r="C80" s="25" t="s">
        <v>383</v>
      </c>
      <c r="D80" s="26" t="s">
        <v>9</v>
      </c>
      <c r="E80" s="27">
        <v>303</v>
      </c>
      <c r="F80" s="28">
        <v>0.15609756097560976</v>
      </c>
      <c r="G80" s="28">
        <v>0.54935622317596566</v>
      </c>
      <c r="H80" s="26">
        <v>334</v>
      </c>
      <c r="I80" s="86">
        <f t="shared" si="1"/>
        <v>0.90718562874251496</v>
      </c>
    </row>
    <row r="81" spans="1:9" x14ac:dyDescent="0.25">
      <c r="A81" s="63">
        <v>335</v>
      </c>
      <c r="B81" s="30" t="s">
        <v>317</v>
      </c>
      <c r="C81" s="29" t="s">
        <v>25</v>
      </c>
      <c r="D81" s="31" t="s">
        <v>11</v>
      </c>
      <c r="E81" s="32">
        <v>359</v>
      </c>
      <c r="F81" s="143">
        <v>0.21351025331724971</v>
      </c>
      <c r="G81" s="39">
        <v>0.67816091954022983</v>
      </c>
      <c r="H81" s="31">
        <v>500</v>
      </c>
      <c r="I81" s="85">
        <f t="shared" si="1"/>
        <v>0.71799999999999997</v>
      </c>
    </row>
    <row r="82" spans="1:9" s="2" customFormat="1" ht="15.75" customHeight="1" x14ac:dyDescent="0.25">
      <c r="A82" s="65">
        <v>338</v>
      </c>
      <c r="B82" s="25" t="s">
        <v>318</v>
      </c>
      <c r="C82" s="25" t="s">
        <v>384</v>
      </c>
      <c r="D82" s="26" t="s">
        <v>9</v>
      </c>
      <c r="E82" s="27">
        <v>365</v>
      </c>
      <c r="F82" s="28">
        <v>0.19954389965792474</v>
      </c>
      <c r="G82" s="28">
        <v>0.62277580071174377</v>
      </c>
      <c r="H82" s="26">
        <v>520</v>
      </c>
      <c r="I82" s="86">
        <f>E82/H82</f>
        <v>0.70192307692307687</v>
      </c>
    </row>
    <row r="83" spans="1:9" ht="15.75" thickBot="1" x14ac:dyDescent="0.3">
      <c r="A83" s="77" t="s">
        <v>26</v>
      </c>
      <c r="B83" s="77">
        <f>COUNTA(B4:B82)</f>
        <v>79</v>
      </c>
      <c r="C83" s="76"/>
      <c r="D83" s="76"/>
      <c r="E83" s="78">
        <f>+SUM(E4:E82)</f>
        <v>30542</v>
      </c>
      <c r="F83" s="80">
        <v>0.30881620454922798</v>
      </c>
      <c r="G83" s="80">
        <v>0.51177987962166815</v>
      </c>
      <c r="H83" s="78">
        <f>SUM(H4:H82)</f>
        <v>36365</v>
      </c>
      <c r="I83" s="96">
        <f>E83/H83</f>
        <v>0.83987350474357214</v>
      </c>
    </row>
    <row r="84" spans="1:9" ht="15" customHeight="1" x14ac:dyDescent="0.25">
      <c r="A84" s="321" t="s">
        <v>464</v>
      </c>
      <c r="B84" s="321"/>
      <c r="C84" s="321"/>
      <c r="D84" s="321"/>
      <c r="E84" s="321"/>
      <c r="F84" s="321"/>
      <c r="G84" s="321"/>
      <c r="H84" s="321"/>
      <c r="I84" s="321"/>
    </row>
    <row r="85" spans="1:9" x14ac:dyDescent="0.25">
      <c r="A85" s="245" t="s">
        <v>463</v>
      </c>
      <c r="B85" s="245"/>
      <c r="C85" s="245"/>
      <c r="D85" s="245"/>
      <c r="E85" s="245"/>
      <c r="F85" s="245"/>
      <c r="G85" s="245"/>
      <c r="H85" s="245"/>
      <c r="I85" s="245"/>
    </row>
    <row r="86" spans="1:9" ht="15" customHeight="1" x14ac:dyDescent="0.25">
      <c r="A86" s="323" t="s">
        <v>450</v>
      </c>
      <c r="B86" s="323"/>
      <c r="C86" s="323"/>
      <c r="D86" s="323"/>
      <c r="E86" s="323"/>
      <c r="F86" s="323"/>
      <c r="G86" s="323"/>
      <c r="H86" s="323"/>
      <c r="I86" s="323"/>
    </row>
    <row r="87" spans="1:9" ht="27" customHeight="1" x14ac:dyDescent="0.25">
      <c r="A87" s="323" t="s">
        <v>339</v>
      </c>
      <c r="B87" s="323"/>
      <c r="C87" s="323"/>
      <c r="D87" s="323"/>
      <c r="E87" s="323"/>
      <c r="F87" s="323"/>
      <c r="G87" s="323"/>
      <c r="H87" s="323"/>
      <c r="I87" s="323"/>
    </row>
    <row r="88" spans="1:9" ht="28.5" customHeight="1" x14ac:dyDescent="0.25">
      <c r="A88" s="323" t="s">
        <v>465</v>
      </c>
      <c r="B88" s="323"/>
      <c r="C88" s="323"/>
      <c r="D88" s="323"/>
      <c r="E88" s="323"/>
      <c r="F88" s="323"/>
      <c r="G88" s="323"/>
      <c r="H88" s="323"/>
      <c r="I88" s="323"/>
    </row>
    <row r="89" spans="1:9" ht="28.5" customHeight="1" x14ac:dyDescent="0.25">
      <c r="A89" s="322" t="s">
        <v>190</v>
      </c>
      <c r="B89" s="322"/>
      <c r="C89" s="322"/>
      <c r="D89" s="322"/>
      <c r="E89" s="322"/>
      <c r="F89" s="322"/>
      <c r="G89" s="322"/>
      <c r="H89" s="322"/>
      <c r="I89" s="322"/>
    </row>
    <row r="90" spans="1:9" x14ac:dyDescent="0.25">
      <c r="A90" s="327" t="s">
        <v>189</v>
      </c>
      <c r="B90" s="327"/>
      <c r="C90" s="327"/>
      <c r="D90" s="327"/>
      <c r="E90" s="327"/>
      <c r="F90" s="327"/>
      <c r="G90" s="327"/>
      <c r="H90" s="327"/>
      <c r="I90" s="327"/>
    </row>
  </sheetData>
  <mergeCells count="9">
    <mergeCell ref="A1:I1"/>
    <mergeCell ref="A2:I2"/>
    <mergeCell ref="A87:I87"/>
    <mergeCell ref="A88:I88"/>
    <mergeCell ref="A90:I90"/>
    <mergeCell ref="A89:I89"/>
    <mergeCell ref="A86:I86"/>
    <mergeCell ref="A85:I85"/>
    <mergeCell ref="A84:I84"/>
  </mergeCells>
  <conditionalFormatting sqref="A37">
    <cfRule type="duplicateValues" dxfId="2" priority="3"/>
  </conditionalFormatting>
  <conditionalFormatting sqref="A70">
    <cfRule type="duplicateValues" dxfId="1" priority="2"/>
  </conditionalFormatting>
  <conditionalFormatting sqref="A69">
    <cfRule type="duplicateValues" dxfId="0" priority="1"/>
  </conditionalFormatting>
  <pageMargins left="0.7" right="0.7" top="0.75" bottom="0.75" header="0.3" footer="0.3"/>
  <pageSetup scale="6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Appendix 1</vt:lpstr>
      <vt:lpstr>Appendix 2</vt:lpstr>
      <vt:lpstr>Appendix 3</vt:lpstr>
      <vt:lpstr>Appendix 4 </vt:lpstr>
      <vt:lpstr>Appendix 5</vt:lpstr>
      <vt:lpstr>Appendix 6</vt:lpstr>
      <vt:lpstr>'Appendix 2'!Print_Area</vt:lpstr>
      <vt:lpstr>'Appendix 3'!Print_Area</vt:lpstr>
    </vt:vector>
  </TitlesOfParts>
  <Company>DC Government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ServUS</dc:creator>
  <cp:lastModifiedBy>Richelle</cp:lastModifiedBy>
  <cp:lastPrinted>2016-04-04T19:58:46Z</cp:lastPrinted>
  <dcterms:created xsi:type="dcterms:W3CDTF">2015-12-11T22:31:56Z</dcterms:created>
  <dcterms:modified xsi:type="dcterms:W3CDTF">2017-09-19T20:17:05Z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5963890ff10e485794f9f3b6f6d4bc2a</vt:lpwstr>
  </property>
</Properties>
</file>