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245" windowWidth="20700" windowHeight="1665"/>
  </bookViews>
  <sheets>
    <sheet name="Appendix 1" sheetId="1" r:id="rId1"/>
    <sheet name="Appendix 2" sheetId="6" r:id="rId2"/>
    <sheet name=" Appendix 3" sheetId="8" r:id="rId3"/>
    <sheet name="Appendix 4" sheetId="5" r:id="rId4"/>
    <sheet name="Appendix 5" sheetId="4" r:id="rId5"/>
    <sheet name="Appendix 6" sheetId="3" r:id="rId6"/>
  </sheets>
  <definedNames>
    <definedName name="_xlnm._FilterDatabase" localSheetId="0" hidden="1">'Appendix 1'!$A$2:$I$74</definedName>
    <definedName name="_xlnm._FilterDatabase" localSheetId="3" hidden="1">'Appendix 4'!$A$3:$I$57</definedName>
    <definedName name="_xlnm._FilterDatabase" localSheetId="4" hidden="1">'Appendix 5'!$B$3:$M$38</definedName>
    <definedName name="_xlnm._FilterDatabase" localSheetId="5" hidden="1">'Appendix 6'!$A$3:$I$42</definedName>
    <definedName name="MAR_ADDRESS" localSheetId="5">#REF!</definedName>
    <definedName name="MAR_ADDRESS">#REF!</definedName>
    <definedName name="MAR_AID" localSheetId="5">#REF!</definedName>
    <definedName name="MAR_AID">#REF!</definedName>
    <definedName name="MAR_BLOCK" localSheetId="5">#REF!</definedName>
    <definedName name="MAR_BLOCK">#REF!</definedName>
    <definedName name="MAR_INTERSECTION" localSheetId="5">#REF!</definedName>
    <definedName name="MAR_INTERSECTION">#REF!</definedName>
    <definedName name="MAR_PLACE_NAME" localSheetId="5">#REF!</definedName>
    <definedName name="MAR_PLACE_NAME">#REF!</definedName>
    <definedName name="_xlnm.Print_Area" localSheetId="2">' Appendix 3'!$A$1:$K$14</definedName>
    <definedName name="_xlnm.Print_Area" localSheetId="0">'Appendix 1'!$A$1:$J$82</definedName>
    <definedName name="_xlnm.Print_Area" localSheetId="1">'Appendix 2'!$A$1:$H$26</definedName>
    <definedName name="_xlnm.Print_Area" localSheetId="3">'Appendix 4'!$A$1:$I$54</definedName>
    <definedName name="_xlnm.Print_Area" localSheetId="4">'Appendix 5'!$A$1:$J$38</definedName>
    <definedName name="_xlnm.Print_Area" localSheetId="5">'Appendix 6'!$A$1:$I$42</definedName>
  </definedNames>
  <calcPr calcId="145621"/>
</workbook>
</file>

<file path=xl/calcChain.xml><?xml version="1.0" encoding="utf-8"?>
<calcChain xmlns="http://schemas.openxmlformats.org/spreadsheetml/2006/main">
  <c r="G24" i="6" l="1"/>
  <c r="H24" i="6" l="1"/>
  <c r="F24" i="6"/>
  <c r="E24" i="6"/>
  <c r="B24" i="6"/>
  <c r="G32" i="5" l="1"/>
  <c r="H43" i="1"/>
  <c r="H75" i="1" l="1"/>
  <c r="I75" i="1"/>
  <c r="F46" i="5" l="1"/>
  <c r="G75" i="1"/>
  <c r="H34" i="3" l="1"/>
  <c r="I34" i="3" s="1"/>
  <c r="E34" i="3"/>
  <c r="C75" i="1" l="1"/>
  <c r="M28" i="4" l="1"/>
  <c r="M23" i="4"/>
  <c r="M22" i="4"/>
  <c r="M20" i="4"/>
  <c r="M19" i="4"/>
  <c r="M18" i="4"/>
  <c r="M17" i="4"/>
  <c r="M16" i="4"/>
  <c r="M15" i="4"/>
  <c r="M14" i="4"/>
  <c r="M13" i="4"/>
  <c r="M12" i="4"/>
  <c r="M11" i="4"/>
  <c r="M10" i="4"/>
  <c r="M7" i="4"/>
  <c r="G46" i="5" l="1"/>
  <c r="H46" i="5" s="1"/>
  <c r="H23" i="5"/>
  <c r="I34" i="4"/>
  <c r="G34" i="4"/>
  <c r="F34" i="4"/>
  <c r="H34" i="4" l="1"/>
  <c r="C18" i="6"/>
  <c r="C16" i="6"/>
  <c r="C5" i="6"/>
  <c r="C15" i="6"/>
  <c r="C13" i="6"/>
  <c r="C17" i="6"/>
  <c r="C23" i="6"/>
  <c r="C7" i="6"/>
  <c r="C6" i="6"/>
  <c r="C20" i="6"/>
  <c r="C19" i="6"/>
  <c r="C10" i="6"/>
  <c r="C21" i="6"/>
  <c r="C12" i="6"/>
  <c r="C8" i="6"/>
  <c r="C9" i="6"/>
  <c r="C4" i="6"/>
  <c r="C22" i="6"/>
  <c r="C3" i="6"/>
  <c r="C11" i="6"/>
  <c r="C14" i="6"/>
</calcChain>
</file>

<file path=xl/sharedStrings.xml><?xml version="1.0" encoding="utf-8"?>
<sst xmlns="http://schemas.openxmlformats.org/spreadsheetml/2006/main" count="948" uniqueCount="305">
  <si>
    <t>School ID</t>
  </si>
  <si>
    <t>Sector</t>
  </si>
  <si>
    <t>School Name</t>
  </si>
  <si>
    <t>School Address, SY14-15</t>
  </si>
  <si>
    <t>Ward</t>
  </si>
  <si>
    <t>PCS</t>
  </si>
  <si>
    <t>908 Wahler Pl  SE</t>
  </si>
  <si>
    <t>Ward 8</t>
  </si>
  <si>
    <t>410 8th St NW</t>
  </si>
  <si>
    <t>Ward 2</t>
  </si>
  <si>
    <t>DCPS</t>
  </si>
  <si>
    <t>Brightwood EC</t>
  </si>
  <si>
    <t>1300 Nicholson St NW</t>
  </si>
  <si>
    <t>Ward 4</t>
  </si>
  <si>
    <t>1401 Michigan Ave  NE</t>
  </si>
  <si>
    <t>Ward 5</t>
  </si>
  <si>
    <t>Browne EC</t>
  </si>
  <si>
    <t>850 26th St  NE</t>
  </si>
  <si>
    <t>Burroughs EC</t>
  </si>
  <si>
    <t>1820 Monroe St  NE</t>
  </si>
  <si>
    <t>100 Peabody St NW</t>
  </si>
  <si>
    <t>215 G Street NE</t>
  </si>
  <si>
    <t>Ward 6</t>
  </si>
  <si>
    <t>Cardozo EC</t>
  </si>
  <si>
    <t>1200 Clifton St. NW</t>
  </si>
  <si>
    <t>Ward 1</t>
  </si>
  <si>
    <t>6008 Georgia Ave NW</t>
  </si>
  <si>
    <t>1503 East Capitol St SE</t>
  </si>
  <si>
    <t>220 HighView Pl SE</t>
  </si>
  <si>
    <t>510 Webster St NW</t>
  </si>
  <si>
    <t>711 N Street NW</t>
  </si>
  <si>
    <t>1217 W  Virginia Ave NE</t>
  </si>
  <si>
    <t>3701 Hayes St  NE</t>
  </si>
  <si>
    <t>Ward 7</t>
  </si>
  <si>
    <t>770 Kenyon St NW</t>
  </si>
  <si>
    <t>3101 16th St  NW</t>
  </si>
  <si>
    <t>Community Academy CAPCS Online</t>
  </si>
  <si>
    <t>1351 Nicholson St NW</t>
  </si>
  <si>
    <t>701 Edgewood St NE</t>
  </si>
  <si>
    <t>Deal MS</t>
  </si>
  <si>
    <t>3815 Fort Dr  NW</t>
  </si>
  <si>
    <t>Ward 3</t>
  </si>
  <si>
    <t>3100 Martin Luther King Jr Ave SE</t>
  </si>
  <si>
    <t>District of Columbia International School</t>
  </si>
  <si>
    <t>3220 16th Street NW</t>
  </si>
  <si>
    <t>3600 Georgia Ave NW</t>
  </si>
  <si>
    <t>1830 Constitution Ave  NE</t>
  </si>
  <si>
    <t>2501 Martin Luther King Jr Ave SE</t>
  </si>
  <si>
    <t>725 19th St  NE</t>
  </si>
  <si>
    <t>1345 Potomac Avenue SE</t>
  </si>
  <si>
    <t>2705 Martin Luther King Ave. SE</t>
  </si>
  <si>
    <t>2959 Carlton Avenue NE</t>
  </si>
  <si>
    <t>Hardy MS</t>
  </si>
  <si>
    <t>1819 35th St  NW</t>
  </si>
  <si>
    <t>Hart MS</t>
  </si>
  <si>
    <t>601 Mississippi Ave  SE</t>
  </si>
  <si>
    <t>2917 8th St NE</t>
  </si>
  <si>
    <t>405 Howard Pl NW</t>
  </si>
  <si>
    <t>Ideal Academy PCS North Capitol Street Campus ES</t>
  </si>
  <si>
    <t>6130 N Capitol St NW</t>
  </si>
  <si>
    <t>Inspired Teaching Demonstration PCS</t>
  </si>
  <si>
    <t>200 Douglas Street NE</t>
  </si>
  <si>
    <t>Jefferson Middle School Academy</t>
  </si>
  <si>
    <t>801 7th St SW</t>
  </si>
  <si>
    <t>1400 Bruce Pl  SE</t>
  </si>
  <si>
    <t>Kelly Miller MS</t>
  </si>
  <si>
    <t>301 49th St  NE</t>
  </si>
  <si>
    <t>2600 Douglass Place SE</t>
  </si>
  <si>
    <t>4801 Benning Rd SE</t>
  </si>
  <si>
    <t>1375 Mt Olivet Road NE</t>
  </si>
  <si>
    <t>421 P St NW</t>
  </si>
  <si>
    <t>Kramer MS</t>
  </si>
  <si>
    <t>1700 Q St  SE</t>
  </si>
  <si>
    <t>Langdon EC</t>
  </si>
  <si>
    <t>1900 Evarts St  NE</t>
  </si>
  <si>
    <t>501 Riggs Road NE</t>
  </si>
  <si>
    <t>1404 Jackson Street NE</t>
  </si>
  <si>
    <t>Mckinley Middle School</t>
  </si>
  <si>
    <t>151 T St NE</t>
  </si>
  <si>
    <t>Meridian PCS</t>
  </si>
  <si>
    <t>2120 13th St NW</t>
  </si>
  <si>
    <t>Noyes EC</t>
  </si>
  <si>
    <t>2725 10th St  NE</t>
  </si>
  <si>
    <t>Options PCS</t>
  </si>
  <si>
    <t>1375 E Street NE</t>
  </si>
  <si>
    <t>2801 Calvert St NW</t>
  </si>
  <si>
    <t>5800 8th St NW</t>
  </si>
  <si>
    <t>1800 Perry Street NE</t>
  </si>
  <si>
    <t>Potomac Preparatory PCS</t>
  </si>
  <si>
    <t>4401 8th Street NE</t>
  </si>
  <si>
    <t>Raymond EC</t>
  </si>
  <si>
    <t>915 Spring Rd  NW</t>
  </si>
  <si>
    <t>Richard Wright PCS for Journalism and Media Arts</t>
  </si>
  <si>
    <t>770 M Street SE</t>
  </si>
  <si>
    <t>School for Educational Evolution and Development (SEED) PCS</t>
  </si>
  <si>
    <t>4300 C Street SE</t>
  </si>
  <si>
    <t>2425 N St  NW</t>
  </si>
  <si>
    <t>Somerset PCS</t>
  </si>
  <si>
    <t>3301 WHEELER ROAD SE</t>
  </si>
  <si>
    <t>Sousa MS</t>
  </si>
  <si>
    <t>3650 Ely Pl SE</t>
  </si>
  <si>
    <t>410 E St  NE</t>
  </si>
  <si>
    <t>Takoma EC</t>
  </si>
  <si>
    <t>7010 Piney Branch Rd  NW</t>
  </si>
  <si>
    <t>Tree of Life Community PCS</t>
  </si>
  <si>
    <t>2315 18th Place NE</t>
  </si>
  <si>
    <t>Truesdell EC</t>
  </si>
  <si>
    <t>800 Ingraham St  NW</t>
  </si>
  <si>
    <t>Two Rivers PCS</t>
  </si>
  <si>
    <t>1227 4th St NE</t>
  </si>
  <si>
    <t>Walker Jones EC</t>
  </si>
  <si>
    <t>1125 New Jersey Ave NW</t>
  </si>
  <si>
    <t>5200 2nd Street NW</t>
  </si>
  <si>
    <t>West EC</t>
  </si>
  <si>
    <t>1338 Farragut St  NW</t>
  </si>
  <si>
    <t>Wheatley EC</t>
  </si>
  <si>
    <t>1299 Neal St NE</t>
  </si>
  <si>
    <t>Whittier EC</t>
  </si>
  <si>
    <t>6201 5th St  NW</t>
  </si>
  <si>
    <t>705 Edgewood St NE</t>
  </si>
  <si>
    <t>Grades Served</t>
  </si>
  <si>
    <t>Source: OSSE audited enrollment of grades, SY14-15</t>
  </si>
  <si>
    <r>
      <t>Community Academy CAPCS Online</t>
    </r>
    <r>
      <rPr>
        <vertAlign val="superscript"/>
        <sz val="11"/>
        <color theme="1"/>
        <rFont val="Calibri"/>
        <family val="2"/>
        <scheme val="minor"/>
      </rPr>
      <t>3</t>
    </r>
  </si>
  <si>
    <r>
      <t>Total Building Enrollment, SY14-15</t>
    </r>
    <r>
      <rPr>
        <b/>
        <vertAlign val="superscript"/>
        <sz val="11"/>
        <color theme="0"/>
        <rFont val="Calibri"/>
        <family val="2"/>
        <scheme val="minor"/>
      </rPr>
      <t>1</t>
    </r>
  </si>
  <si>
    <r>
      <t>Boundary Participation Rate, SY14-15</t>
    </r>
    <r>
      <rPr>
        <b/>
        <vertAlign val="superscript"/>
        <sz val="11"/>
        <color theme="0"/>
        <rFont val="Calibri"/>
        <family val="2"/>
        <scheme val="minor"/>
      </rPr>
      <t>2</t>
    </r>
  </si>
  <si>
    <r>
      <t>% of In-Boundary Enrollment</t>
    </r>
    <r>
      <rPr>
        <b/>
        <vertAlign val="superscript"/>
        <sz val="11"/>
        <color theme="0"/>
        <rFont val="Calibri"/>
        <family val="2"/>
        <scheme val="minor"/>
      </rPr>
      <t>3</t>
    </r>
  </si>
  <si>
    <r>
      <t>Utilization</t>
    </r>
    <r>
      <rPr>
        <b/>
        <vertAlign val="superscript"/>
        <sz val="11"/>
        <color theme="0"/>
        <rFont val="Calibri"/>
        <family val="2"/>
        <scheme val="minor"/>
      </rPr>
      <t>5</t>
    </r>
  </si>
  <si>
    <t>N/A</t>
  </si>
  <si>
    <t>2020 19th St. NW</t>
  </si>
  <si>
    <t>Total</t>
  </si>
  <si>
    <r>
      <rPr>
        <vertAlign val="superscript"/>
        <sz val="10"/>
        <color rgb="FF000000"/>
        <rFont val="Calibri"/>
        <family val="2"/>
        <scheme val="minor"/>
      </rPr>
      <t xml:space="preserve">4 </t>
    </r>
    <r>
      <rPr>
        <sz val="10"/>
        <color rgb="FF000000"/>
        <rFont val="Calibri"/>
        <family val="2"/>
        <scheme val="minor"/>
      </rPr>
      <t>DCPS capacities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</si>
  <si>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t>435/458</t>
  </si>
  <si>
    <t>% of Enrollment that is 6th-8th</t>
  </si>
  <si>
    <t>4th-8th</t>
  </si>
  <si>
    <t>6th-12th</t>
  </si>
  <si>
    <t>Grades 
Served</t>
  </si>
  <si>
    <t>PK3-12th</t>
  </si>
  <si>
    <t>6th-11th</t>
  </si>
  <si>
    <t>5th-12th</t>
  </si>
  <si>
    <t>PK3-8th</t>
  </si>
  <si>
    <t>PK3-6th</t>
  </si>
  <si>
    <t>1234 4th St NE</t>
  </si>
  <si>
    <t>6th-8th</t>
  </si>
  <si>
    <t>5th-8th</t>
  </si>
  <si>
    <t>3100 Martin Luther King Ave SE</t>
  </si>
  <si>
    <t>2501 Martin Luther King Ave SE</t>
  </si>
  <si>
    <t>3301 Wheeler Rd. SE</t>
  </si>
  <si>
    <t>123**</t>
  </si>
  <si>
    <t>410***</t>
  </si>
  <si>
    <t>286**</t>
  </si>
  <si>
    <t>268**</t>
  </si>
  <si>
    <t>372*</t>
  </si>
  <si>
    <t xml:space="preserve">***School recently completed renovations to the building that added space or acquired new space in the same building in SY15-16. </t>
  </si>
  <si>
    <t>700***</t>
  </si>
  <si>
    <t>775*</t>
  </si>
  <si>
    <t>421*</t>
  </si>
  <si>
    <t>414*</t>
  </si>
  <si>
    <t>825*</t>
  </si>
  <si>
    <t>Reduced to ES</t>
  </si>
  <si>
    <t>Boundary as MS</t>
  </si>
  <si>
    <t>Boundary</t>
  </si>
  <si>
    <t>Diff</t>
  </si>
  <si>
    <t>School without Walls</t>
  </si>
  <si>
    <t>New North</t>
  </si>
  <si>
    <t>MacFarland</t>
  </si>
  <si>
    <t>Brookland</t>
  </si>
  <si>
    <t>Browne</t>
  </si>
  <si>
    <t>McKinley</t>
  </si>
  <si>
    <t>Wheatley</t>
  </si>
  <si>
    <t>Walker Jones</t>
  </si>
  <si>
    <r>
      <rPr>
        <vertAlign val="superscript"/>
        <sz val="10"/>
        <rFont val="Calibri"/>
        <family val="2"/>
        <scheme val="minor"/>
      </rPr>
      <t xml:space="preserve">5 </t>
    </r>
    <r>
      <rPr>
        <sz val="10"/>
        <rFont val="Calibri"/>
        <family val="2"/>
        <scheme val="minor"/>
      </rPr>
      <t xml:space="preserve">Utilization rates are total public school enrollment (all grades located in the building) divided by building capacity.  </t>
    </r>
  </si>
  <si>
    <t>5th-10th</t>
  </si>
  <si>
    <t>PK3-7th</t>
  </si>
  <si>
    <t>PK4-8th</t>
  </si>
  <si>
    <t>6th-9th</t>
  </si>
  <si>
    <t>KG-8th</t>
  </si>
  <si>
    <t>6th-7th</t>
  </si>
  <si>
    <t>4th-6th</t>
  </si>
  <si>
    <t>5th-6th</t>
  </si>
  <si>
    <t>8th-12th</t>
  </si>
  <si>
    <t>International Baccalaureate</t>
  </si>
  <si>
    <t>STEM</t>
  </si>
  <si>
    <t>Dual Language</t>
  </si>
  <si>
    <t>Arts Integration</t>
  </si>
  <si>
    <r>
      <t>ü</t>
    </r>
    <r>
      <rPr>
        <b/>
        <sz val="12"/>
        <color theme="1"/>
        <rFont val="Calibri"/>
        <family val="2"/>
        <scheme val="minor"/>
      </rPr>
      <t>*</t>
    </r>
  </si>
  <si>
    <t>ü</t>
  </si>
  <si>
    <t>Oyster-Adams Bilingual School</t>
  </si>
  <si>
    <t>McKinley MS</t>
  </si>
  <si>
    <t>Eliot-Hine MS</t>
  </si>
  <si>
    <t>Jefferson MS Academy</t>
  </si>
  <si>
    <t>Spanish</t>
  </si>
  <si>
    <t>Spanish, Chinese, French</t>
  </si>
  <si>
    <t>Sources: PCSB "Find a School" and DCPS School Profiles</t>
  </si>
  <si>
    <t>*Seeking IB authorization</t>
  </si>
  <si>
    <t>6th-8th Enrollment, SY14-15</t>
  </si>
  <si>
    <t>102/109</t>
  </si>
  <si>
    <t>362/361</t>
  </si>
  <si>
    <t>116/1122/3071</t>
  </si>
  <si>
    <t>1129/190/121</t>
  </si>
  <si>
    <t>189/132/1121</t>
  </si>
  <si>
    <t>Appendix 1: Schools Serving 6th-8th Grades in SY2014-15</t>
  </si>
  <si>
    <r>
      <t>Programmatic Capacity, SY14-15</t>
    </r>
    <r>
      <rPr>
        <b/>
        <vertAlign val="superscript"/>
        <sz val="11"/>
        <color theme="0"/>
        <rFont val="Calibri"/>
        <family val="2"/>
        <scheme val="minor"/>
      </rPr>
      <t xml:space="preserve">4 </t>
    </r>
  </si>
  <si>
    <r>
      <t>Programmatic Capacity, SY14-15</t>
    </r>
    <r>
      <rPr>
        <b/>
        <vertAlign val="superscript"/>
        <sz val="11"/>
        <color theme="0"/>
        <rFont val="Calibri"/>
        <family val="2"/>
        <scheme val="minor"/>
      </rPr>
      <t>2</t>
    </r>
  </si>
  <si>
    <t>Grades 5th—8th</t>
  </si>
  <si>
    <t>Ward of Residence</t>
  </si>
  <si>
    <t>Max</t>
  </si>
  <si>
    <t>Min</t>
  </si>
  <si>
    <t>% Private School Enrollment</t>
  </si>
  <si>
    <t>Citywide</t>
  </si>
  <si>
    <t>Appendix 3: Share of District of Columbia Students Enrolled in Private School, 2009-2013</t>
  </si>
  <si>
    <t xml:space="preserve">Source: American CommunitySurvey, 2009-2013 5-Year Averages, Table S1401: SCHOOL ENROLLMENT </t>
  </si>
  <si>
    <t>Margin of Error (+/-)</t>
  </si>
  <si>
    <t>6th-8th Enrollment</t>
  </si>
  <si>
    <t>Notes: This appendix is organized at the building level, and lists addresses for each school program's unique ID defined by OSSE's School and LEA Infromation Management System (SLIMS).</t>
  </si>
  <si>
    <t xml:space="preserve">Appendix 6: Capacity and Utilization of DCPS School Buildings Serving 6th-8th Grades </t>
  </si>
  <si>
    <t>Achievement Prep PCS – Wahler Place Middle</t>
  </si>
  <si>
    <t>BASIS DC PCS</t>
  </si>
  <si>
    <t>Capital City PCS – Middle School</t>
  </si>
  <si>
    <t>Capitol Hill Montessori @ Logan</t>
  </si>
  <si>
    <t>Center City PCS – Brightwood</t>
  </si>
  <si>
    <t>Center City PCS – Capitol Hill</t>
  </si>
  <si>
    <t>Center City PCS – Congress Heights</t>
  </si>
  <si>
    <t>Center City PCS – Petworth</t>
  </si>
  <si>
    <t>Center City PCS – Shaw</t>
  </si>
  <si>
    <t>Center City PCS – Trinidad</t>
  </si>
  <si>
    <t>Cesar Chavez PCS for Public Policy – Chavez Prep</t>
  </si>
  <si>
    <t>Cesar Chavez PCS for Public Policy – Parkside Middle School</t>
  </si>
  <si>
    <t>Columbia Heights Education Campus 6–8 (CHEC)</t>
  </si>
  <si>
    <t>DC Prep PCS – Edgewood Middle</t>
  </si>
  <si>
    <t>Democracy Prep Congress Heights PCS</t>
  </si>
  <si>
    <t>E.L. Haynes PCS – Middle School</t>
  </si>
  <si>
    <t>Excel Academy PCS – LEAD</t>
  </si>
  <si>
    <t>Friendship PCS – Blow-Pierce Middle</t>
  </si>
  <si>
    <t>Friendship PCS – Chamberlain Middle</t>
  </si>
  <si>
    <t>Friendship PCS – Technology Preparatory Academy</t>
  </si>
  <si>
    <t>Friendship PCS – Woodridge Middle</t>
  </si>
  <si>
    <t>Hope Community PCS – Tolson</t>
  </si>
  <si>
    <t>Howard University Middle School of Mathematics and Science PCS</t>
  </si>
  <si>
    <t>KIPP DC – AIM Academy PCS</t>
  </si>
  <si>
    <t>KIPP DC – Northeast Academy PCS</t>
  </si>
  <si>
    <t>KIPP DC – WILL Academy PCS</t>
  </si>
  <si>
    <t>Paul Public Charter School – Middle School</t>
  </si>
  <si>
    <t>Perry Street Preparatory PCS</t>
  </si>
  <si>
    <t>Somerset Preparatory Academy PCS</t>
  </si>
  <si>
    <t>Washington Latin PCS – Middle School</t>
  </si>
  <si>
    <t>William E. Doar, Jr. PCS for the Performing Arts</t>
  </si>
  <si>
    <t>Brookland EC @ Bunker Hill</t>
  </si>
  <si>
    <t>Johnson MS</t>
  </si>
  <si>
    <t>LaSalle-Backus EC</t>
  </si>
  <si>
    <t>Mary McLeod Bethune Day Academy PCS – Slowe Campus</t>
  </si>
  <si>
    <t>School Without Walls @ Francis Stevens</t>
  </si>
  <si>
    <t>Stuart-Hobson MS (Capitol Hill Cluster)</t>
  </si>
  <si>
    <t>Walker-Jones EC</t>
  </si>
  <si>
    <t>Capital City PCS – Middle School; Capital City PCS – Lower School; Capital City PCS – High School</t>
  </si>
  <si>
    <t>Cesar Chavez PCS for Public Policy – Parkside MS; Cesar Chavez PCS for Public Policy – Parkside HS</t>
  </si>
  <si>
    <r>
      <t xml:space="preserve">Democracy Prep Congress Heights PCS </t>
    </r>
    <r>
      <rPr>
        <i/>
        <sz val="11"/>
        <color theme="1"/>
        <rFont val="Calibri"/>
        <family val="2"/>
        <scheme val="minor"/>
      </rPr>
      <t>(co-locating with Imagine SE PCS)</t>
    </r>
  </si>
  <si>
    <t>Friendship PCS – Blow-Pierce Middle; Friendship PCS – Blow-Pierce Elementary</t>
  </si>
  <si>
    <t>Friendship PCS – Chamberlain Middle; Friendship PCS – Chamberlain Elementary</t>
  </si>
  <si>
    <t>364/363</t>
  </si>
  <si>
    <t>Friendship PCS – Woodridge Middle; Friendship PCS – Woodridge Elementary</t>
  </si>
  <si>
    <t>KIPP DC – AIM Academy PCS; KIPP DC – Discover Academy PCS; KIPP DC – Heights Academy PCS</t>
  </si>
  <si>
    <t>KIPP DC – Connect Academy PCS; KIPP DC – Spring Academy PCS; KIPP DC – Northeast Academy PCS</t>
  </si>
  <si>
    <t>209/214/242</t>
  </si>
  <si>
    <t>KIPP DC – Grow Academy PCS; KIPP DC – Lead Academy PCS; KIPP DC – WILL Academy PCS</t>
  </si>
  <si>
    <t>Mary McLeod Bethune PCS – Slowe Campus</t>
  </si>
  <si>
    <t>Paul PCS – Middle School; Paul PCS – International High School</t>
  </si>
  <si>
    <t>170/222</t>
  </si>
  <si>
    <r>
      <t xml:space="preserve">Perry Street Preparatory PCS </t>
    </r>
    <r>
      <rPr>
        <i/>
        <sz val="11"/>
        <color theme="1"/>
        <rFont val="Calibri"/>
        <family val="2"/>
        <scheme val="minor"/>
      </rPr>
      <t>(co-locating with LAMB PCS)</t>
    </r>
  </si>
  <si>
    <t>Washington Latin PCS – Middle School;  Washington Latin PCS – Upper School</t>
  </si>
  <si>
    <t>125/1118</t>
  </si>
  <si>
    <t>182/184/1207</t>
  </si>
  <si>
    <t>Excel Academy PCS – DREAM; Excel Academy PCS – LEAD</t>
  </si>
  <si>
    <t>1113/1211</t>
  </si>
  <si>
    <t>366/365</t>
  </si>
  <si>
    <t>Capitol Hill Montessori@ Logan</t>
  </si>
  <si>
    <t>McKinley Middle School; McKinley Technology High School</t>
  </si>
  <si>
    <t>Oyster-Adams Bilingual School (Adams)</t>
  </si>
  <si>
    <r>
      <t>Total Enrollment 
(all grades)</t>
    </r>
    <r>
      <rPr>
        <b/>
        <vertAlign val="superscript"/>
        <sz val="11"/>
        <color theme="0"/>
        <rFont val="Calibri"/>
        <family val="2"/>
        <scheme val="minor"/>
      </rPr>
      <t>1</t>
    </r>
  </si>
  <si>
    <r>
      <t>Number of Buildings</t>
    </r>
    <r>
      <rPr>
        <b/>
        <vertAlign val="superscript"/>
        <sz val="11"/>
        <color theme="0"/>
        <rFont val="Calibri"/>
        <family val="2"/>
        <scheme val="minor"/>
      </rPr>
      <t>2</t>
    </r>
  </si>
  <si>
    <r>
      <t>KIPP DC – KEY Academy PCS</t>
    </r>
    <r>
      <rPr>
        <vertAlign val="superscript"/>
        <sz val="11"/>
        <color theme="1"/>
        <rFont val="Calibri"/>
        <family val="2"/>
        <scheme val="minor"/>
      </rPr>
      <t>4</t>
    </r>
  </si>
  <si>
    <r>
      <t>Tree of Life Community PCS</t>
    </r>
    <r>
      <rPr>
        <vertAlign val="superscript"/>
        <sz val="11"/>
        <color theme="1"/>
        <rFont val="Calibri"/>
        <family val="2"/>
        <scheme val="minor"/>
      </rPr>
      <t>5</t>
    </r>
  </si>
  <si>
    <t>Appendix 2: Academic Programs at Schools Serving 6th-8th Grades in SY2014-15</t>
  </si>
  <si>
    <t>Notes: This appendix is organized at the school level, based on a school's unique code that is defined by OSSE's School and LEA Infromation Management System (SLIMS).</t>
  </si>
  <si>
    <t>Appendix 4: PCS Building Enrollment and Program Capacity Serving 6th-8th Grades in SY2014-15</t>
  </si>
  <si>
    <r>
      <t xml:space="preserve">1 </t>
    </r>
    <r>
      <rPr>
        <sz val="10"/>
        <color rgb="FF000000"/>
        <rFont val="Calibri"/>
        <family val="2"/>
        <scheme val="minor"/>
      </rPr>
      <t xml:space="preserve">Total building enrollment includes all grades in the facility, which can include more than 6-8 grades. </t>
    </r>
  </si>
  <si>
    <r>
      <t>KIPP DC – KEY Academy PCS</t>
    </r>
    <r>
      <rPr>
        <vertAlign val="superscript"/>
        <sz val="11"/>
        <color theme="1"/>
        <rFont val="Calibri"/>
        <family val="2"/>
        <scheme val="minor"/>
      </rPr>
      <t>3</t>
    </r>
    <r>
      <rPr>
        <sz val="11"/>
        <color theme="1"/>
        <rFont val="Calibri"/>
        <family val="2"/>
        <scheme val="minor"/>
      </rPr>
      <t>; KIPP DC – LEAP Academy PCS; KIPP DC – Promise Academy PCS</t>
    </r>
  </si>
  <si>
    <t>Notes: This appendix is organized at the building level and lists multiple addresses for each school's unique ID defined by OSSE's School and LEA Infromation Management System (SLIMS).</t>
  </si>
  <si>
    <t xml:space="preserve">*PCSB inputted the program capacity for the schools that did not respond by taking  125% of the school's SY2014-15 audited enrollment. </t>
  </si>
  <si>
    <t>Appendix 5: DCPS Building Enrollment and Program Capacity Serving 6th-8th Grades</t>
  </si>
  <si>
    <t>The following table shows the location of each school's building, its total enrollment, the number and share of enrollment that is just 6th-8th, and programmatic capacities.</t>
  </si>
  <si>
    <t>Note: This appendix is organized at the building level and lists addresses for each school's unique ID defined by OSSE's School and LEA Infromation Management System (SLIMS).</t>
  </si>
  <si>
    <t>The following table shows the percent utilization of the full building for each DCPS school serving grades 6-8. Because some schools serve grades besides 6-8, the utilization rate may include utilization for non-6-8 seats.  This table also highlights the boundary participation rates and the percentage of in-boundary students enrolled at the school (see below for more details on how these measures are calculated).</t>
  </si>
  <si>
    <r>
      <rPr>
        <vertAlign val="superscript"/>
        <sz val="10"/>
        <color rgb="FF000000"/>
        <rFont val="Calibri"/>
        <family val="2"/>
        <scheme val="minor"/>
      </rPr>
      <t xml:space="preserve">2 </t>
    </r>
    <r>
      <rPr>
        <sz val="10"/>
        <color rgb="FF000000"/>
        <rFont val="Calibri"/>
        <family val="2"/>
        <scheme val="minor"/>
      </rPr>
      <t xml:space="preserve">PCS programmatic capacity reflects the maximum number of students that can be housed at the school building given the schools’ existing educational programs, class size, and staffing. PCS program capacities were self-reported by each public charter LEA in a survey for SY15-16 administered by PCSB and developed in partnership with the DME. The response rate for the program capacity survey question was 94%. </t>
    </r>
  </si>
  <si>
    <r>
      <rPr>
        <vertAlign val="superscript"/>
        <sz val="10"/>
        <color rgb="FF000000"/>
        <rFont val="Calibri"/>
        <family val="2"/>
        <scheme val="minor"/>
      </rPr>
      <t xml:space="preserve">2 </t>
    </r>
    <r>
      <rPr>
        <sz val="10"/>
        <color rgb="FF000000"/>
        <rFont val="Calibri"/>
        <family val="2"/>
        <scheme val="minor"/>
      </rPr>
      <t>DCPS programmatic capacity reflect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</si>
  <si>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t xml:space="preserve">3 </t>
    </r>
    <r>
      <rPr>
        <sz val="10"/>
        <color rgb="FF000000"/>
        <rFont val="Calibri"/>
        <family val="2"/>
        <scheme val="minor"/>
      </rPr>
      <t xml:space="preserve">% of In-boundary enrollment is the number of students attending the school who live in the boundary divided by the total school enrollment as of SY14-15 . The number of in-boundary students is the numerator and the number of students enrolled at the school program is the denominator.                                                                                               </t>
    </r>
  </si>
  <si>
    <r>
      <rPr>
        <vertAlign val="superscript"/>
        <sz val="10"/>
        <color theme="1"/>
        <rFont val="Calibri"/>
        <family val="2"/>
        <scheme val="minor"/>
      </rPr>
      <t xml:space="preserve">2 </t>
    </r>
    <r>
      <rPr>
        <sz val="10"/>
        <color theme="1"/>
        <rFont val="Calibri"/>
        <family val="2"/>
        <scheme val="minor"/>
      </rPr>
      <t xml:space="preserve">This column highlights the number of buildings associated with each school program's unique ID (defined by SLIMS). </t>
    </r>
  </si>
  <si>
    <r>
      <rPr>
        <vertAlign val="superscript"/>
        <sz val="10"/>
        <color rgb="FF000000"/>
        <rFont val="Calibri"/>
        <family val="2"/>
        <scheme val="minor"/>
      </rPr>
      <t xml:space="preserve">3 </t>
    </r>
    <r>
      <rPr>
        <sz val="10"/>
        <color rgb="FF000000"/>
        <rFont val="Calibri"/>
        <family val="2"/>
        <scheme val="minor"/>
      </rPr>
      <t xml:space="preserve">The Community Academy Public Charter School's charter was revoked by PCSB at the end of SY14-15. Friendship PCS assumed operations in SY15-16.                                                                                                                </t>
    </r>
  </si>
  <si>
    <r>
      <rPr>
        <vertAlign val="superscript"/>
        <sz val="10"/>
        <color rgb="FF000000"/>
        <rFont val="Calibri"/>
        <family val="2"/>
        <scheme val="minor"/>
      </rPr>
      <t xml:space="preserve">4 </t>
    </r>
    <r>
      <rPr>
        <sz val="10"/>
        <color rgb="FF000000"/>
        <rFont val="Calibri"/>
        <family val="2"/>
        <scheme val="minor"/>
      </rPr>
      <t>One student was mis-attributed to KIPP College Prep in the October 2014 OSSE Audited Enrollment file and was added to the KIPP Key Academy enrollment count.</t>
    </r>
  </si>
  <si>
    <r>
      <rPr>
        <vertAlign val="superscript"/>
        <sz val="10"/>
        <color rgb="FF000000"/>
        <rFont val="Calibri"/>
        <family val="2"/>
        <scheme val="minor"/>
      </rPr>
      <t xml:space="preserve">5 </t>
    </r>
    <r>
      <rPr>
        <sz val="10"/>
        <color rgb="FF000000"/>
        <rFont val="Calibri"/>
        <family val="2"/>
        <scheme val="minor"/>
      </rPr>
      <t>Closed in SY 15-16</t>
    </r>
  </si>
  <si>
    <r>
      <rPr>
        <vertAlign val="superscript"/>
        <sz val="10"/>
        <color rgb="FF000000"/>
        <rFont val="Calibri"/>
        <family val="2"/>
        <scheme val="minor"/>
      </rPr>
      <t xml:space="preserve">3 </t>
    </r>
    <r>
      <rPr>
        <sz val="10"/>
        <color rgb="FF000000"/>
        <rFont val="Calibri"/>
        <family val="2"/>
        <scheme val="minor"/>
      </rPr>
      <t>One student was mis-attributed to KIPP College Prep in the October 2014 OSSE Audited Enrollment file and was added to the KIPP Key Academy enrollment count.</t>
    </r>
  </si>
  <si>
    <r>
      <t xml:space="preserve">2 </t>
    </r>
    <r>
      <rPr>
        <sz val="10"/>
        <color rgb="FF000000"/>
        <rFont val="Calibri"/>
        <family val="2"/>
        <scheme val="minor"/>
      </rPr>
      <t>Boundary participation rate is the percent of public school students living in each specific DCPS school’s boundary who attend the school. The numerator is the number of in-boundary students attending the school and the denominator is all public 6-8 grade students living in the boundary.</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</si>
  <si>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 ID.</t>
    </r>
  </si>
  <si>
    <t>**In order to approximate SY14-15 programmatic capacities, there were instances where SY2015-16 self-reported program capacities could not be used because the school moved building locations between SY2014-15 and SY2015-16 or closed entirely in SY2015-16. In these instances, the DME used the school's 2014-15 audited enrollment figure as a proxy for program capacity for that SY14-15 building.</t>
  </si>
  <si>
    <r>
      <t xml:space="preserve">1 </t>
    </r>
    <r>
      <rPr>
        <sz val="10"/>
        <color rgb="FF000000"/>
        <rFont val="Calibri"/>
        <family val="2"/>
        <scheme val="minor"/>
      </rPr>
      <t>Total building enrollment includes all grades in the facility, which can include more than 6-8 grades.</t>
    </r>
  </si>
  <si>
    <t>Paul PCS – Middle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</si>
</sst>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Calibri"/>
      <family val="2"/>
      <scheme val="minor"/>
    </font>
    <font>
      <sz val="12"/>
      <color indexed="8"/>
      <name val="Calibri"/>
      <family val="2"/>
    </font>
    <font>
      <sz val="10"/>
      <color rgb="FF000000"/>
      <name val="Arial"/>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scheme val="minor"/>
    </font>
    <font>
      <b/>
      <vertAlign val="superscript"/>
      <sz val="11"/>
      <color theme="0"/>
      <name val="Calibri"/>
      <family val="2"/>
      <scheme val="minor"/>
    </font>
    <font>
      <sz val="10"/>
      <color theme="1"/>
      <name val="Calibri"/>
      <family val="2"/>
      <scheme val="minor"/>
    </font>
    <font>
      <sz val="10"/>
      <color rgb="FF000000"/>
      <name val="Calibri"/>
      <family val="2"/>
      <scheme val="minor"/>
    </font>
    <font>
      <vertAlign val="superscript"/>
      <sz val="10"/>
      <color rgb="FF000000"/>
      <name val="Calibri"/>
      <family val="2"/>
      <scheme val="minor"/>
    </font>
    <font>
      <vertAlign val="superscript"/>
      <sz val="10"/>
      <color theme="1"/>
      <name val="Calibri"/>
      <family val="2"/>
      <scheme val="minor"/>
    </font>
    <font>
      <vertAlign val="superscript"/>
      <sz val="11"/>
      <color theme="1"/>
      <name val="Calibri"/>
      <family val="2"/>
      <scheme val="minor"/>
    </font>
    <font>
      <b/>
      <sz val="11"/>
      <color rgb="FF1F497D"/>
      <name val="Calibri"/>
      <family val="2"/>
      <scheme val="minor"/>
    </font>
    <font>
      <vertAlign val="superscript"/>
      <sz val="5.95"/>
      <color rgb="FF000000"/>
      <name val="Calibri"/>
      <family val="2"/>
      <scheme val="minor"/>
    </font>
    <font>
      <b/>
      <sz val="14"/>
      <color theme="1"/>
      <name val="Calibri"/>
      <family val="2"/>
      <scheme val="minor"/>
    </font>
    <font>
      <sz val="10"/>
      <name val="Calibri"/>
      <family val="2"/>
      <scheme val="minor"/>
    </font>
    <font>
      <i/>
      <sz val="11"/>
      <color theme="1"/>
      <name val="Calibri"/>
      <family val="2"/>
      <scheme val="minor"/>
    </font>
    <font>
      <sz val="11"/>
      <color rgb="FF000000"/>
      <name val="Calibri"/>
      <family val="2"/>
      <scheme val="minor"/>
    </font>
    <font>
      <vertAlign val="superscript"/>
      <sz val="10"/>
      <name val="Calibri"/>
      <family val="2"/>
      <scheme val="minor"/>
    </font>
    <font>
      <b/>
      <sz val="12"/>
      <color theme="1"/>
      <name val="Wingdings"/>
      <charset val="2"/>
    </font>
    <font>
      <sz val="11"/>
      <color theme="1"/>
      <name val="Calibri"/>
      <family val="2"/>
    </font>
    <font>
      <b/>
      <sz val="12"/>
      <color theme="1"/>
      <name val="Calibri"/>
      <family val="2"/>
      <scheme val="minor"/>
    </font>
    <font>
      <b/>
      <sz val="11"/>
      <color rgb="FFFFFFFF"/>
      <name val="Calibri"/>
      <family val="2"/>
      <scheme val="minor"/>
    </font>
    <font>
      <b/>
      <sz val="10"/>
      <color rgb="FFFFFFFF"/>
      <name val="Calibri"/>
      <family val="2"/>
      <scheme val="minor"/>
    </font>
    <font>
      <b/>
      <sz val="10"/>
      <color rgb="FF000000"/>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theme="4"/>
      </patternFill>
    </fill>
    <fill>
      <patternFill patternType="solid">
        <fgColor theme="4" tint="0.79998168889431442"/>
        <bgColor theme="4" tint="0.79998168889431442"/>
      </patternFill>
    </fill>
    <fill>
      <patternFill patternType="solid">
        <fgColor rgb="FFDCE6F1"/>
        <bgColor indexed="64"/>
      </patternFill>
    </fill>
    <fill>
      <patternFill patternType="solid">
        <fgColor rgb="FF4F81BD"/>
        <bgColor indexed="64"/>
      </patternFill>
    </fill>
    <fill>
      <patternFill patternType="solid">
        <fgColor rgb="FFFFFFFF"/>
        <bgColor indexed="64"/>
      </patternFill>
    </fill>
    <fill>
      <patternFill patternType="solid">
        <fgColor theme="4"/>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medium">
        <color rgb="FF4F81BD"/>
      </left>
      <right style="medium">
        <color rgb="FF4F81BD"/>
      </right>
      <top style="thin">
        <color rgb="FFA6B6CB"/>
      </top>
      <bottom style="thin">
        <color rgb="FFA6B6CB"/>
      </bottom>
      <diagonal/>
    </border>
    <border>
      <left style="thin">
        <color indexed="64"/>
      </left>
      <right style="medium">
        <color rgb="FF4F81BD"/>
      </right>
      <top/>
      <bottom style="thin">
        <color rgb="FFA6B6CB"/>
      </bottom>
      <diagonal/>
    </border>
    <border>
      <left style="medium">
        <color rgb="FF4F81BD"/>
      </left>
      <right style="medium">
        <color rgb="FF4F81BD"/>
      </right>
      <top/>
      <bottom style="thin">
        <color rgb="FFA6B6CB"/>
      </bottom>
      <diagonal/>
    </border>
    <border>
      <left style="thin">
        <color indexed="64"/>
      </left>
      <right style="medium">
        <color rgb="FF4F81BD"/>
      </right>
      <top style="thin">
        <color rgb="FFA6B6CB"/>
      </top>
      <bottom style="thin">
        <color rgb="FFA6B6CB"/>
      </bottom>
      <diagonal/>
    </border>
    <border>
      <left style="thin">
        <color indexed="64"/>
      </left>
      <right style="medium">
        <color rgb="FF4F81BD"/>
      </right>
      <top style="thin">
        <color rgb="FFA6B6CB"/>
      </top>
      <bottom style="thin">
        <color indexed="64"/>
      </bottom>
      <diagonal/>
    </border>
    <border>
      <left style="medium">
        <color rgb="FF4F81BD"/>
      </left>
      <right style="medium">
        <color rgb="FF4F81BD"/>
      </right>
      <top style="thin">
        <color rgb="FFA6B6CB"/>
      </top>
      <bottom style="thin">
        <color indexed="64"/>
      </bottom>
      <diagonal/>
    </border>
    <border>
      <left style="thin">
        <color auto="1"/>
      </left>
      <right style="thin">
        <color auto="1"/>
      </right>
      <top style="thin">
        <color indexed="64"/>
      </top>
      <bottom style="thin">
        <color indexed="64"/>
      </bottom>
      <diagonal/>
    </border>
    <border>
      <left/>
      <right/>
      <top style="thin">
        <color indexed="64"/>
      </top>
      <bottom/>
      <diagonal/>
    </border>
    <border>
      <left style="medium">
        <color rgb="FF4F81BD"/>
      </left>
      <right style="thin">
        <color indexed="64"/>
      </right>
      <top/>
      <bottom style="thin">
        <color rgb="FFA6B6CB"/>
      </bottom>
      <diagonal/>
    </border>
    <border>
      <left style="medium">
        <color rgb="FF4F81BD"/>
      </left>
      <right style="thin">
        <color indexed="64"/>
      </right>
      <top style="thin">
        <color rgb="FFA6B6CB"/>
      </top>
      <bottom style="thin">
        <color rgb="FFA6B6CB"/>
      </bottom>
      <diagonal/>
    </border>
    <border>
      <left style="medium">
        <color rgb="FF4F81BD"/>
      </left>
      <right style="thin">
        <color indexed="64"/>
      </right>
      <top style="thin">
        <color rgb="FFA6B6CB"/>
      </top>
      <bottom style="thin">
        <color indexed="64"/>
      </bottom>
      <diagonal/>
    </border>
  </borders>
  <cellStyleXfs count="21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8" fillId="33" borderId="0" applyNumberFormat="0" applyBorder="0" applyAlignment="0" applyProtection="0"/>
    <xf numFmtId="0" fontId="1" fillId="14" borderId="0" applyNumberFormat="0" applyBorder="0" applyAlignment="0" applyProtection="0"/>
    <xf numFmtId="0" fontId="18" fillId="34" borderId="0" applyNumberFormat="0" applyBorder="0" applyAlignment="0" applyProtection="0"/>
    <xf numFmtId="0" fontId="1" fillId="18" borderId="0" applyNumberFormat="0" applyBorder="0" applyAlignment="0" applyProtection="0"/>
    <xf numFmtId="0" fontId="18" fillId="35" borderId="0" applyNumberFormat="0" applyBorder="0" applyAlignment="0" applyProtection="0"/>
    <xf numFmtId="0" fontId="1" fillId="22" borderId="0" applyNumberFormat="0" applyBorder="0" applyAlignment="0" applyProtection="0"/>
    <xf numFmtId="0" fontId="18" fillId="36" borderId="0" applyNumberFormat="0" applyBorder="0" applyAlignment="0" applyProtection="0"/>
    <xf numFmtId="0" fontId="1" fillId="26" borderId="0" applyNumberFormat="0" applyBorder="0" applyAlignment="0" applyProtection="0"/>
    <xf numFmtId="0" fontId="18" fillId="37" borderId="0" applyNumberFormat="0" applyBorder="0" applyAlignment="0" applyProtection="0"/>
    <xf numFmtId="0" fontId="1" fillId="30" borderId="0" applyNumberFormat="0" applyBorder="0" applyAlignment="0" applyProtection="0"/>
    <xf numFmtId="0" fontId="18" fillId="38" borderId="0" applyNumberFormat="0" applyBorder="0" applyAlignment="0" applyProtection="0"/>
    <xf numFmtId="0" fontId="1" fillId="11" borderId="0" applyNumberFormat="0" applyBorder="0" applyAlignment="0" applyProtection="0"/>
    <xf numFmtId="0" fontId="18" fillId="39" borderId="0" applyNumberFormat="0" applyBorder="0" applyAlignment="0" applyProtection="0"/>
    <xf numFmtId="0" fontId="1" fillId="15" borderId="0" applyNumberFormat="0" applyBorder="0" applyAlignment="0" applyProtection="0"/>
    <xf numFmtId="0" fontId="18" fillId="40" borderId="0" applyNumberFormat="0" applyBorder="0" applyAlignment="0" applyProtection="0"/>
    <xf numFmtId="0" fontId="1" fillId="19"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18" fillId="36" borderId="0" applyNumberFormat="0" applyBorder="0" applyAlignment="0" applyProtection="0"/>
    <xf numFmtId="0" fontId="1" fillId="27" borderId="0" applyNumberFormat="0" applyBorder="0" applyAlignment="0" applyProtection="0"/>
    <xf numFmtId="0" fontId="18" fillId="39" borderId="0" applyNumberFormat="0" applyBorder="0" applyAlignment="0" applyProtection="0"/>
    <xf numFmtId="0" fontId="1" fillId="31" borderId="0" applyNumberFormat="0" applyBorder="0" applyAlignment="0" applyProtection="0"/>
    <xf numFmtId="0" fontId="18" fillId="42" borderId="0" applyNumberFormat="0" applyBorder="0" applyAlignment="0" applyProtection="0"/>
    <xf numFmtId="0" fontId="17" fillId="12" borderId="0" applyNumberFormat="0" applyBorder="0" applyAlignment="0" applyProtection="0"/>
    <xf numFmtId="0" fontId="19" fillId="43" borderId="0" applyNumberFormat="0" applyBorder="0" applyAlignment="0" applyProtection="0"/>
    <xf numFmtId="0" fontId="17" fillId="16" borderId="0" applyNumberFormat="0" applyBorder="0" applyAlignment="0" applyProtection="0"/>
    <xf numFmtId="0" fontId="19" fillId="40" borderId="0" applyNumberFormat="0" applyBorder="0" applyAlignment="0" applyProtection="0"/>
    <xf numFmtId="0" fontId="17" fillId="20" borderId="0" applyNumberFormat="0" applyBorder="0" applyAlignment="0" applyProtection="0"/>
    <xf numFmtId="0" fontId="19" fillId="41" borderId="0" applyNumberFormat="0" applyBorder="0" applyAlignment="0" applyProtection="0"/>
    <xf numFmtId="0" fontId="17" fillId="24" borderId="0" applyNumberFormat="0" applyBorder="0" applyAlignment="0" applyProtection="0"/>
    <xf numFmtId="0" fontId="19" fillId="44" borderId="0" applyNumberFormat="0" applyBorder="0" applyAlignment="0" applyProtection="0"/>
    <xf numFmtId="0" fontId="17" fillId="28" borderId="0" applyNumberFormat="0" applyBorder="0" applyAlignment="0" applyProtection="0"/>
    <xf numFmtId="0" fontId="19" fillId="45" borderId="0" applyNumberFormat="0" applyBorder="0" applyAlignment="0" applyProtection="0"/>
    <xf numFmtId="0" fontId="17" fillId="32" borderId="0" applyNumberFormat="0" applyBorder="0" applyAlignment="0" applyProtection="0"/>
    <xf numFmtId="0" fontId="19" fillId="46" borderId="0" applyNumberFormat="0" applyBorder="0" applyAlignment="0" applyProtection="0"/>
    <xf numFmtId="0" fontId="17" fillId="9" borderId="0" applyNumberFormat="0" applyBorder="0" applyAlignment="0" applyProtection="0"/>
    <xf numFmtId="0" fontId="19" fillId="47" borderId="0" applyNumberFormat="0" applyBorder="0" applyAlignment="0" applyProtection="0"/>
    <xf numFmtId="0" fontId="17" fillId="13" borderId="0" applyNumberFormat="0" applyBorder="0" applyAlignment="0" applyProtection="0"/>
    <xf numFmtId="0" fontId="19" fillId="48" borderId="0" applyNumberFormat="0" applyBorder="0" applyAlignment="0" applyProtection="0"/>
    <xf numFmtId="0" fontId="17" fillId="17" borderId="0" applyNumberFormat="0" applyBorder="0" applyAlignment="0" applyProtection="0"/>
    <xf numFmtId="0" fontId="19" fillId="49" borderId="0" applyNumberFormat="0" applyBorder="0" applyAlignment="0" applyProtection="0"/>
    <xf numFmtId="0" fontId="17" fillId="21" borderId="0" applyNumberFormat="0" applyBorder="0" applyAlignment="0" applyProtection="0"/>
    <xf numFmtId="0" fontId="19" fillId="44" borderId="0" applyNumberFormat="0" applyBorder="0" applyAlignment="0" applyProtection="0"/>
    <xf numFmtId="0" fontId="17" fillId="25" borderId="0" applyNumberFormat="0" applyBorder="0" applyAlignment="0" applyProtection="0"/>
    <xf numFmtId="0" fontId="19" fillId="45" borderId="0" applyNumberFormat="0" applyBorder="0" applyAlignment="0" applyProtection="0"/>
    <xf numFmtId="0" fontId="17" fillId="29" borderId="0" applyNumberFormat="0" applyBorder="0" applyAlignment="0" applyProtection="0"/>
    <xf numFmtId="0" fontId="19" fillId="50" borderId="0" applyNumberFormat="0" applyBorder="0" applyAlignment="0" applyProtection="0"/>
    <xf numFmtId="0" fontId="7" fillId="3" borderId="0" applyNumberFormat="0" applyBorder="0" applyAlignment="0" applyProtection="0"/>
    <xf numFmtId="0" fontId="20" fillId="34" borderId="0" applyNumberFormat="0" applyBorder="0" applyAlignment="0" applyProtection="0"/>
    <xf numFmtId="0" fontId="11" fillId="6" borderId="4" applyNumberFormat="0" applyAlignment="0" applyProtection="0"/>
    <xf numFmtId="0" fontId="21" fillId="51" borderId="10" applyNumberFormat="0" applyAlignment="0" applyProtection="0"/>
    <xf numFmtId="0" fontId="13" fillId="7" borderId="7" applyNumberFormat="0" applyAlignment="0" applyProtection="0"/>
    <xf numFmtId="0" fontId="22" fillId="52" borderId="11" applyNumberFormat="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1" fontId="24" fillId="0" borderId="0" applyFont="0" applyFill="0" applyBorder="0" applyAlignment="0" applyProtection="0">
      <alignment vertical="center"/>
    </xf>
    <xf numFmtId="44" fontId="24" fillId="0" borderId="0" applyFont="0" applyFill="0" applyBorder="0" applyAlignment="0" applyProtection="0">
      <alignment vertical="center"/>
    </xf>
    <xf numFmtId="44" fontId="24" fillId="0" borderId="0" applyFont="0" applyFill="0" applyBorder="0" applyAlignment="0" applyProtection="0">
      <alignment vertical="center"/>
    </xf>
    <xf numFmtId="42" fontId="24" fillId="0" borderId="0" applyFont="0" applyFill="0" applyBorder="0" applyAlignment="0" applyProtection="0">
      <alignment vertical="center"/>
    </xf>
    <xf numFmtId="0" fontId="15" fillId="0" borderId="0" applyNumberFormat="0" applyFill="0" applyBorder="0" applyAlignment="0" applyProtection="0"/>
    <xf numFmtId="0" fontId="25" fillId="0" borderId="0" applyNumberFormat="0" applyFill="0" applyBorder="0" applyAlignment="0" applyProtection="0"/>
    <xf numFmtId="0" fontId="6" fillId="2" borderId="0" applyNumberFormat="0" applyBorder="0" applyAlignment="0" applyProtection="0"/>
    <xf numFmtId="0" fontId="26" fillId="35" borderId="0" applyNumberFormat="0" applyBorder="0" applyAlignment="0" applyProtection="0"/>
    <xf numFmtId="0" fontId="3" fillId="0" borderId="1" applyNumberFormat="0" applyFill="0" applyAlignment="0" applyProtection="0"/>
    <xf numFmtId="0" fontId="27" fillId="0" borderId="12" applyNumberFormat="0" applyFill="0" applyAlignment="0" applyProtection="0"/>
    <xf numFmtId="0" fontId="4" fillId="0" borderId="2" applyNumberFormat="0" applyFill="0" applyAlignment="0" applyProtection="0"/>
    <xf numFmtId="0" fontId="28" fillId="0" borderId="13" applyNumberFormat="0" applyFill="0" applyAlignment="0" applyProtection="0"/>
    <xf numFmtId="0" fontId="5" fillId="0" borderId="3" applyNumberFormat="0" applyFill="0" applyAlignment="0" applyProtection="0"/>
    <xf numFmtId="0" fontId="29" fillId="0" borderId="14"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 fillId="5" borderId="4" applyNumberFormat="0" applyAlignment="0" applyProtection="0"/>
    <xf numFmtId="0" fontId="33" fillId="38" borderId="10" applyNumberFormat="0" applyAlignment="0" applyProtection="0"/>
    <xf numFmtId="0" fontId="12" fillId="0" borderId="6" applyNumberFormat="0" applyFill="0" applyAlignment="0" applyProtection="0"/>
    <xf numFmtId="0" fontId="34" fillId="0" borderId="15" applyNumberFormat="0" applyFill="0" applyAlignment="0" applyProtection="0"/>
    <xf numFmtId="0" fontId="8" fillId="4" borderId="0" applyNumberFormat="0" applyBorder="0" applyAlignment="0" applyProtection="0"/>
    <xf numFmtId="0" fontId="35" fillId="53" borderId="0" applyNumberFormat="0" applyBorder="0" applyAlignment="0" applyProtection="0"/>
    <xf numFmtId="0" fontId="1" fillId="0" borderId="0"/>
    <xf numFmtId="0" fontId="23" fillId="0" borderId="0"/>
    <xf numFmtId="0" fontId="24" fillId="0" borderId="0"/>
    <xf numFmtId="0" fontId="23" fillId="0" borderId="0"/>
    <xf numFmtId="0" fontId="36" fillId="0" borderId="0"/>
    <xf numFmtId="0" fontId="23" fillId="0" borderId="0"/>
    <xf numFmtId="0" fontId="23" fillId="0" borderId="0"/>
    <xf numFmtId="0" fontId="37" fillId="0" borderId="0"/>
    <xf numFmtId="0" fontId="1" fillId="0" borderId="0"/>
    <xf numFmtId="0" fontId="23" fillId="0" borderId="0"/>
    <xf numFmtId="0" fontId="1" fillId="0" borderId="0"/>
    <xf numFmtId="0" fontId="23" fillId="0" borderId="0"/>
    <xf numFmtId="0" fontId="1" fillId="0" borderId="0"/>
    <xf numFmtId="0" fontId="36" fillId="0" borderId="0"/>
    <xf numFmtId="0" fontId="38" fillId="0" borderId="0"/>
    <xf numFmtId="0" fontId="39" fillId="0" borderId="0"/>
    <xf numFmtId="0" fontId="39" fillId="0" borderId="0"/>
    <xf numFmtId="0" fontId="24" fillId="0" borderId="0"/>
    <xf numFmtId="0" fontId="23" fillId="0" borderId="0"/>
    <xf numFmtId="0" fontId="23" fillId="0" borderId="0"/>
    <xf numFmtId="0" fontId="38" fillId="0" borderId="0"/>
    <xf numFmtId="0" fontId="24" fillId="0" borderId="0"/>
    <xf numFmtId="0" fontId="1" fillId="0" borderId="0"/>
    <xf numFmtId="0" fontId="23" fillId="0" borderId="0"/>
    <xf numFmtId="0" fontId="23" fillId="0" borderId="0"/>
    <xf numFmtId="0" fontId="23" fillId="0" borderId="0"/>
    <xf numFmtId="0" fontId="23" fillId="0" borderId="0"/>
    <xf numFmtId="0" fontId="1" fillId="0" borderId="0"/>
    <xf numFmtId="0" fontId="24" fillId="0" borderId="0"/>
    <xf numFmtId="0" fontId="23" fillId="0" borderId="0"/>
    <xf numFmtId="0" fontId="1" fillId="0" borderId="0"/>
    <xf numFmtId="0" fontId="23" fillId="0" borderId="0"/>
    <xf numFmtId="0" fontId="24" fillId="0" borderId="0"/>
    <xf numFmtId="0" fontId="23" fillId="0" borderId="0"/>
    <xf numFmtId="0" fontId="23" fillId="0" borderId="0"/>
    <xf numFmtId="0" fontId="23" fillId="0" borderId="0"/>
    <xf numFmtId="0" fontId="24" fillId="0" borderId="0">
      <alignment vertical="center"/>
    </xf>
    <xf numFmtId="0" fontId="1" fillId="8" borderId="8" applyNumberFormat="0" applyFont="0" applyAlignment="0" applyProtection="0"/>
    <xf numFmtId="0" fontId="18" fillId="54" borderId="16" applyNumberFormat="0" applyFont="0" applyAlignment="0" applyProtection="0"/>
    <xf numFmtId="0" fontId="10" fillId="6" borderId="5" applyNumberFormat="0" applyAlignment="0" applyProtection="0"/>
    <xf numFmtId="0" fontId="40" fillId="51" borderId="17"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3" fillId="0" borderId="0" applyFon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16" fillId="0" borderId="9" applyNumberFormat="0" applyFill="0" applyAlignment="0" applyProtection="0"/>
    <xf numFmtId="0" fontId="42" fillId="0" borderId="18" applyNumberFormat="0" applyFill="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21" fillId="51" borderId="20" applyNumberFormat="0" applyAlignment="0" applyProtection="0"/>
    <xf numFmtId="0" fontId="33" fillId="38" borderId="20" applyNumberFormat="0" applyAlignment="0" applyProtection="0"/>
    <xf numFmtId="0" fontId="18" fillId="54" borderId="21" applyNumberFormat="0" applyFont="0" applyAlignment="0" applyProtection="0"/>
    <xf numFmtId="0" fontId="40" fillId="51" borderId="22" applyNumberFormat="0" applyAlignment="0" applyProtection="0"/>
    <xf numFmtId="0" fontId="42" fillId="0" borderId="23" applyNumberFormat="0" applyFill="0" applyAlignment="0" applyProtection="0"/>
  </cellStyleXfs>
  <cellXfs count="116">
    <xf numFmtId="0" fontId="0" fillId="0" borderId="0" xfId="0"/>
    <xf numFmtId="0" fontId="47" fillId="0" borderId="0" xfId="0" applyFont="1" applyAlignment="1">
      <alignment horizontal="left" vertical="center"/>
    </xf>
    <xf numFmtId="0" fontId="0" fillId="0" borderId="0" xfId="0" applyFill="1"/>
    <xf numFmtId="0" fontId="16" fillId="0" borderId="0" xfId="0" applyFont="1" applyAlignment="1">
      <alignment horizontal="center" vertical="center" wrapText="1"/>
    </xf>
    <xf numFmtId="0" fontId="36" fillId="0" borderId="0" xfId="0" applyFont="1" applyFill="1" applyBorder="1" applyAlignment="1">
      <alignment horizontal="left" wrapText="1"/>
    </xf>
    <xf numFmtId="9" fontId="0" fillId="0" borderId="0" xfId="0" applyNumberFormat="1" applyFill="1"/>
    <xf numFmtId="9" fontId="0" fillId="0" borderId="0" xfId="0" applyNumberFormat="1" applyFill="1" applyAlignment="1"/>
    <xf numFmtId="0" fontId="51"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left" vertical="top"/>
    </xf>
    <xf numFmtId="0" fontId="0" fillId="0" borderId="0" xfId="0" applyFont="1" applyFill="1" applyBorder="1"/>
    <xf numFmtId="9" fontId="0" fillId="0" borderId="0" xfId="0" applyNumberFormat="1"/>
    <xf numFmtId="1" fontId="0" fillId="0" borderId="0" xfId="0" applyNumberFormat="1"/>
    <xf numFmtId="0" fontId="53" fillId="0" borderId="0" xfId="0" applyFont="1" applyFill="1" applyAlignment="1">
      <alignment vertical="center" wrapText="1"/>
    </xf>
    <xf numFmtId="0" fontId="54" fillId="0" borderId="0" xfId="0" applyFont="1" applyBorder="1" applyAlignment="1">
      <alignment vertical="center" wrapText="1"/>
    </xf>
    <xf numFmtId="1" fontId="0" fillId="0" borderId="0" xfId="0" applyNumberFormat="1" applyFill="1"/>
    <xf numFmtId="0" fontId="48" fillId="0" borderId="0" xfId="0" applyFont="1" applyAlignment="1">
      <alignment vertical="center" wrapText="1"/>
    </xf>
    <xf numFmtId="0" fontId="47" fillId="0" borderId="0" xfId="0" applyFont="1" applyAlignment="1">
      <alignment vertical="center" wrapText="1"/>
    </xf>
    <xf numFmtId="0" fontId="0" fillId="0" borderId="0" xfId="0" applyAlignment="1">
      <alignment horizontal="left"/>
    </xf>
    <xf numFmtId="0" fontId="16" fillId="0" borderId="0" xfId="0" applyFont="1" applyAlignment="1">
      <alignment horizontal="center" vertical="center"/>
    </xf>
    <xf numFmtId="0" fontId="0" fillId="0" borderId="0" xfId="0" applyFont="1" applyBorder="1" applyAlignment="1">
      <alignment horizontal="left"/>
    </xf>
    <xf numFmtId="1" fontId="0" fillId="0" borderId="0" xfId="0" applyNumberFormat="1" applyAlignment="1">
      <alignment horizontal="left"/>
    </xf>
    <xf numFmtId="9" fontId="0" fillId="0" borderId="0" xfId="0" applyNumberFormat="1" applyFill="1" applyAlignment="1">
      <alignment horizontal="left"/>
    </xf>
    <xf numFmtId="0" fontId="56" fillId="0" borderId="0" xfId="0" applyFont="1" applyAlignment="1">
      <alignment horizontal="left" vertical="center" wrapText="1"/>
    </xf>
    <xf numFmtId="0" fontId="47" fillId="0" borderId="0" xfId="0" applyFont="1" applyAlignment="1">
      <alignment horizontal="left" vertical="center" wrapText="1"/>
    </xf>
    <xf numFmtId="0" fontId="53" fillId="0" borderId="0" xfId="0" applyFont="1" applyFill="1" applyAlignment="1">
      <alignment vertical="center"/>
    </xf>
    <xf numFmtId="0" fontId="0" fillId="0" borderId="0" xfId="0" applyAlignment="1">
      <alignment horizontal="center"/>
    </xf>
    <xf numFmtId="0" fontId="46" fillId="0" borderId="0" xfId="0" applyFont="1"/>
    <xf numFmtId="164" fontId="47" fillId="59" borderId="25" xfId="0" applyNumberFormat="1" applyFont="1" applyFill="1" applyBorder="1" applyAlignment="1">
      <alignment horizontal="left" vertical="center" wrapText="1"/>
    </xf>
    <xf numFmtId="0" fontId="53" fillId="0" borderId="0" xfId="0" applyFont="1" applyFill="1" applyBorder="1" applyAlignment="1">
      <alignment horizontal="left" vertical="center"/>
    </xf>
    <xf numFmtId="0" fontId="63" fillId="59" borderId="26" xfId="0" applyFont="1" applyFill="1" applyBorder="1" applyAlignment="1">
      <alignment horizontal="left" vertical="center" wrapText="1"/>
    </xf>
    <xf numFmtId="164" fontId="63" fillId="59" borderId="27" xfId="0" applyNumberFormat="1" applyFont="1" applyFill="1" applyBorder="1" applyAlignment="1">
      <alignment horizontal="left" vertical="center" wrapText="1"/>
    </xf>
    <xf numFmtId="164" fontId="63" fillId="59" borderId="27" xfId="0" applyNumberFormat="1" applyFont="1" applyFill="1" applyBorder="1" applyAlignment="1">
      <alignment horizontal="center" vertical="center" wrapText="1"/>
    </xf>
    <xf numFmtId="0" fontId="47" fillId="59" borderId="28" xfId="0" applyFont="1" applyFill="1" applyBorder="1" applyAlignment="1">
      <alignment horizontal="left" vertical="center" wrapText="1"/>
    </xf>
    <xf numFmtId="164" fontId="47" fillId="59" borderId="25" xfId="0" applyNumberFormat="1" applyFont="1" applyFill="1" applyBorder="1" applyAlignment="1">
      <alignment horizontal="center" vertical="center" wrapText="1"/>
    </xf>
    <xf numFmtId="0" fontId="47" fillId="59" borderId="29" xfId="0" applyFont="1" applyFill="1" applyBorder="1" applyAlignment="1">
      <alignment horizontal="left" vertical="center" wrapText="1"/>
    </xf>
    <xf numFmtId="164" fontId="47" fillId="59" borderId="30" xfId="0" applyNumberFormat="1" applyFont="1" applyFill="1" applyBorder="1" applyAlignment="1">
      <alignment horizontal="left" vertical="center" wrapText="1"/>
    </xf>
    <xf numFmtId="164" fontId="47" fillId="59" borderId="30" xfId="0" applyNumberFormat="1" applyFont="1" applyFill="1" applyBorder="1" applyAlignment="1">
      <alignment horizontal="center" vertical="center" wrapText="1"/>
    </xf>
    <xf numFmtId="164" fontId="63" fillId="59" borderId="27" xfId="2" applyNumberFormat="1" applyFont="1" applyFill="1" applyBorder="1" applyAlignment="1">
      <alignment horizontal="center" vertical="center" wrapText="1"/>
    </xf>
    <xf numFmtId="164" fontId="47" fillId="59" borderId="25" xfId="2" applyNumberFormat="1" applyFont="1" applyFill="1" applyBorder="1" applyAlignment="1">
      <alignment horizontal="center" vertical="center" wrapText="1"/>
    </xf>
    <xf numFmtId="164" fontId="47" fillId="59" borderId="30" xfId="2" applyNumberFormat="1" applyFont="1" applyFill="1" applyBorder="1" applyAlignment="1">
      <alignment horizontal="center" vertical="center" wrapText="1"/>
    </xf>
    <xf numFmtId="0" fontId="46" fillId="0" borderId="0" xfId="0" applyFont="1" applyBorder="1" applyAlignment="1">
      <alignment wrapText="1"/>
    </xf>
    <xf numFmtId="0" fontId="0" fillId="56" borderId="31" xfId="0" applyFont="1" applyFill="1" applyBorder="1"/>
    <xf numFmtId="0" fontId="0" fillId="0" borderId="31" xfId="0" applyFont="1" applyBorder="1"/>
    <xf numFmtId="3" fontId="0" fillId="56" borderId="31" xfId="0" applyNumberFormat="1" applyFont="1" applyFill="1" applyBorder="1" applyAlignment="1">
      <alignment horizontal="center"/>
    </xf>
    <xf numFmtId="3" fontId="0" fillId="0" borderId="31" xfId="0" applyNumberFormat="1" applyFont="1" applyBorder="1" applyAlignment="1">
      <alignment horizontal="center"/>
    </xf>
    <xf numFmtId="0" fontId="13" fillId="55" borderId="31" xfId="0" applyFont="1" applyFill="1" applyBorder="1" applyAlignment="1">
      <alignment horizontal="center" vertical="center" wrapText="1"/>
    </xf>
    <xf numFmtId="3" fontId="0" fillId="0" borderId="31" xfId="0" applyNumberFormat="1" applyFont="1" applyFill="1" applyBorder="1" applyAlignment="1">
      <alignment horizontal="center"/>
    </xf>
    <xf numFmtId="3" fontId="13" fillId="55" borderId="31" xfId="1" applyNumberFormat="1" applyFont="1" applyFill="1" applyBorder="1" applyAlignment="1">
      <alignment horizontal="center" vertical="center" wrapText="1"/>
    </xf>
    <xf numFmtId="0" fontId="0" fillId="56" borderId="31" xfId="0" applyFont="1" applyFill="1" applyBorder="1" applyAlignment="1">
      <alignment horizontal="center"/>
    </xf>
    <xf numFmtId="0" fontId="0" fillId="0" borderId="31" xfId="0" applyFont="1" applyBorder="1" applyAlignment="1">
      <alignment horizontal="center"/>
    </xf>
    <xf numFmtId="0" fontId="13" fillId="55" borderId="31" xfId="0" applyFont="1" applyFill="1" applyBorder="1" applyAlignment="1">
      <alignment horizontal="left" vertical="center" wrapText="1"/>
    </xf>
    <xf numFmtId="0" fontId="0" fillId="0" borderId="31" xfId="0" applyBorder="1"/>
    <xf numFmtId="0" fontId="0" fillId="0" borderId="0" xfId="0" applyFill="1" applyAlignment="1">
      <alignment horizontal="center"/>
    </xf>
    <xf numFmtId="0" fontId="56" fillId="0" borderId="0" xfId="0" applyFont="1" applyAlignment="1">
      <alignment horizontal="center" vertical="center" wrapText="1"/>
    </xf>
    <xf numFmtId="0" fontId="0" fillId="0" borderId="0" xfId="0" applyFont="1" applyBorder="1" applyAlignment="1">
      <alignment horizontal="center"/>
    </xf>
    <xf numFmtId="0" fontId="0" fillId="0" borderId="31" xfId="0" applyFont="1" applyFill="1" applyBorder="1" applyAlignment="1">
      <alignment horizontal="center"/>
    </xf>
    <xf numFmtId="0" fontId="0" fillId="56" borderId="31" xfId="0" applyFont="1" applyFill="1" applyBorder="1" applyAlignment="1">
      <alignment horizontal="left"/>
    </xf>
    <xf numFmtId="0" fontId="0" fillId="0" borderId="31" xfId="0" applyFont="1" applyBorder="1" applyAlignment="1">
      <alignment horizontal="left"/>
    </xf>
    <xf numFmtId="0" fontId="0" fillId="0" borderId="31" xfId="0" applyFont="1" applyFill="1" applyBorder="1" applyAlignment="1">
      <alignment horizontal="left"/>
    </xf>
    <xf numFmtId="0" fontId="44" fillId="0" borderId="0" xfId="0" applyFont="1" applyAlignment="1">
      <alignment vertical="center"/>
    </xf>
    <xf numFmtId="0" fontId="47" fillId="0" borderId="0" xfId="0" applyFont="1" applyFill="1" applyAlignment="1">
      <alignment horizontal="left" vertical="center"/>
    </xf>
    <xf numFmtId="0" fontId="0" fillId="0" borderId="31" xfId="0" applyFont="1" applyFill="1" applyBorder="1"/>
    <xf numFmtId="0" fontId="44" fillId="0" borderId="19" xfId="0" applyFont="1" applyBorder="1" applyAlignment="1">
      <alignment horizontal="center" vertical="center"/>
    </xf>
    <xf numFmtId="0" fontId="47" fillId="0" borderId="0" xfId="0" applyFont="1" applyAlignment="1">
      <alignment horizontal="left" vertical="center"/>
    </xf>
    <xf numFmtId="0" fontId="46" fillId="0" borderId="0" xfId="0" applyFont="1" applyBorder="1" applyAlignment="1">
      <alignment horizontal="left" wrapText="1"/>
    </xf>
    <xf numFmtId="0" fontId="46" fillId="0" borderId="0" xfId="0" applyFont="1" applyAlignment="1">
      <alignment horizontal="left" wrapText="1"/>
    </xf>
    <xf numFmtId="0" fontId="53" fillId="0" borderId="0" xfId="0" applyFont="1" applyFill="1" applyAlignment="1">
      <alignment horizontal="center" vertical="center"/>
    </xf>
    <xf numFmtId="0" fontId="47" fillId="59" borderId="24" xfId="0" applyFont="1" applyFill="1" applyBorder="1" applyAlignment="1">
      <alignment horizontal="left" vertical="center" wrapText="1"/>
    </xf>
    <xf numFmtId="0" fontId="47" fillId="59" borderId="0" xfId="0" applyFont="1" applyFill="1" applyBorder="1" applyAlignment="1">
      <alignment horizontal="left" vertical="center" wrapText="1"/>
    </xf>
    <xf numFmtId="0" fontId="54" fillId="0" borderId="0" xfId="0" applyFont="1" applyBorder="1" applyAlignment="1">
      <alignment horizontal="center" vertical="center" wrapText="1"/>
    </xf>
    <xf numFmtId="0" fontId="47" fillId="0" borderId="0" xfId="0" applyFont="1" applyAlignment="1">
      <alignment horizontal="left" vertical="center" wrapText="1"/>
    </xf>
    <xf numFmtId="0" fontId="46" fillId="0" borderId="32" xfId="0" applyFont="1" applyBorder="1" applyAlignment="1">
      <alignment horizontal="left" wrapText="1"/>
    </xf>
    <xf numFmtId="0" fontId="48" fillId="0" borderId="0" xfId="0" applyFont="1" applyAlignment="1">
      <alignment horizontal="left" vertical="center" wrapText="1"/>
    </xf>
    <xf numFmtId="0" fontId="54" fillId="0" borderId="19" xfId="0" applyFont="1" applyBorder="1" applyAlignment="1">
      <alignment horizontal="center" vertical="center" wrapText="1"/>
    </xf>
    <xf numFmtId="0" fontId="53" fillId="0" borderId="0" xfId="0" applyFont="1" applyFill="1" applyAlignment="1">
      <alignment horizontal="center" vertical="center" wrapText="1"/>
    </xf>
    <xf numFmtId="0" fontId="44" fillId="0" borderId="0" xfId="0" applyFont="1" applyAlignment="1">
      <alignment horizontal="center" vertical="center" wrapText="1"/>
    </xf>
    <xf numFmtId="0" fontId="47" fillId="0" borderId="0" xfId="0" applyFont="1" applyBorder="1" applyAlignment="1">
      <alignment horizontal="center" vertical="top" wrapText="1"/>
    </xf>
    <xf numFmtId="9" fontId="0" fillId="0" borderId="31" xfId="0" applyNumberFormat="1" applyFont="1" applyFill="1" applyBorder="1" applyAlignment="1">
      <alignment horizontal="center"/>
    </xf>
    <xf numFmtId="0" fontId="0" fillId="57" borderId="31" xfId="0" applyFont="1" applyFill="1" applyBorder="1" applyAlignment="1">
      <alignment horizontal="left" vertical="center"/>
    </xf>
    <xf numFmtId="0" fontId="0" fillId="57" borderId="31" xfId="0" applyFont="1" applyFill="1" applyBorder="1" applyAlignment="1">
      <alignment horizontal="center" vertical="center"/>
    </xf>
    <xf numFmtId="3" fontId="0" fillId="57" borderId="31" xfId="0" applyNumberFormat="1" applyFont="1" applyFill="1" applyBorder="1" applyAlignment="1">
      <alignment horizontal="center" vertical="center"/>
    </xf>
    <xf numFmtId="9" fontId="0" fillId="57" borderId="31" xfId="0" applyNumberFormat="1" applyFont="1" applyFill="1" applyBorder="1" applyAlignment="1">
      <alignment horizontal="center" vertical="center"/>
    </xf>
    <xf numFmtId="0" fontId="0" fillId="0" borderId="31" xfId="0" applyFont="1" applyFill="1" applyBorder="1" applyAlignment="1">
      <alignment horizontal="left" vertical="center"/>
    </xf>
    <xf numFmtId="0" fontId="0" fillId="0" borderId="31" xfId="0" applyFont="1" applyFill="1" applyBorder="1" applyAlignment="1">
      <alignment horizontal="center" vertical="center"/>
    </xf>
    <xf numFmtId="3" fontId="0" fillId="0" borderId="31"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vertical="center"/>
    </xf>
    <xf numFmtId="0" fontId="0" fillId="0" borderId="31" xfId="0" applyBorder="1" applyAlignment="1">
      <alignment vertical="center"/>
    </xf>
    <xf numFmtId="0" fontId="47" fillId="0" borderId="0" xfId="0" applyFont="1" applyAlignment="1">
      <alignment horizontal="left"/>
    </xf>
    <xf numFmtId="9" fontId="13" fillId="55" borderId="31" xfId="0" applyNumberFormat="1" applyFont="1" applyFill="1" applyBorder="1" applyAlignment="1">
      <alignment horizontal="center" vertical="center" wrapText="1"/>
    </xf>
    <xf numFmtId="9" fontId="13" fillId="55" borderId="31" xfId="2" applyFont="1" applyFill="1" applyBorder="1" applyAlignment="1">
      <alignment horizontal="center" vertical="center" wrapText="1"/>
    </xf>
    <xf numFmtId="0" fontId="0" fillId="0" borderId="31" xfId="0" applyFont="1" applyBorder="1" applyAlignment="1">
      <alignment horizontal="left" vertical="center" wrapText="1"/>
    </xf>
    <xf numFmtId="0" fontId="0" fillId="0" borderId="0" xfId="0" applyFont="1" applyFill="1" applyBorder="1" applyAlignment="1">
      <alignment horizontal="left"/>
    </xf>
    <xf numFmtId="0" fontId="0" fillId="56" borderId="0" xfId="0" applyFont="1" applyFill="1" applyBorder="1" applyAlignment="1">
      <alignment horizontal="left"/>
    </xf>
    <xf numFmtId="0" fontId="13" fillId="55" borderId="31" xfId="0" applyFont="1" applyFill="1" applyBorder="1" applyAlignment="1">
      <alignment horizontal="center" vertical="center"/>
    </xf>
    <xf numFmtId="3" fontId="13" fillId="60" borderId="31" xfId="1" applyNumberFormat="1" applyFont="1" applyFill="1" applyBorder="1" applyAlignment="1">
      <alignment horizontal="center" vertical="center" wrapText="1"/>
    </xf>
    <xf numFmtId="0" fontId="62" fillId="58" borderId="31" xfId="0" applyFont="1" applyFill="1" applyBorder="1" applyAlignment="1">
      <alignment horizontal="left" vertical="center" wrapText="1"/>
    </xf>
    <xf numFmtId="0" fontId="62" fillId="58" borderId="31" xfId="0" applyFont="1" applyFill="1" applyBorder="1" applyAlignment="1">
      <alignment horizontal="center" vertical="center" wrapText="1"/>
    </xf>
    <xf numFmtId="0" fontId="62" fillId="58" borderId="31" xfId="0" applyFont="1" applyFill="1" applyBorder="1" applyAlignment="1">
      <alignment horizontal="center" vertical="center" wrapText="1"/>
    </xf>
    <xf numFmtId="164" fontId="63" fillId="59" borderId="33" xfId="0" applyNumberFormat="1" applyFont="1" applyFill="1" applyBorder="1" applyAlignment="1">
      <alignment horizontal="left" vertical="center" wrapText="1"/>
    </xf>
    <xf numFmtId="164" fontId="47" fillId="59" borderId="34" xfId="0" applyNumberFormat="1" applyFont="1" applyFill="1" applyBorder="1" applyAlignment="1">
      <alignment horizontal="left" vertical="center" wrapText="1"/>
    </xf>
    <xf numFmtId="164" fontId="47" fillId="59" borderId="35" xfId="0" applyNumberFormat="1" applyFont="1" applyFill="1" applyBorder="1" applyAlignment="1">
      <alignment horizontal="left" vertical="center" wrapText="1"/>
    </xf>
    <xf numFmtId="0" fontId="61" fillId="58" borderId="31" xfId="0" applyFont="1" applyFill="1" applyBorder="1" applyAlignment="1">
      <alignment horizontal="center" vertical="center" wrapText="1"/>
    </xf>
    <xf numFmtId="0" fontId="0" fillId="0" borderId="31" xfId="0" applyBorder="1" applyAlignment="1">
      <alignment horizontal="center"/>
    </xf>
    <xf numFmtId="0" fontId="58" fillId="0" borderId="31" xfId="0" applyFont="1" applyFill="1" applyBorder="1" applyAlignment="1">
      <alignment horizontal="center"/>
    </xf>
    <xf numFmtId="0" fontId="0" fillId="0" borderId="31" xfId="0" applyFill="1" applyBorder="1"/>
    <xf numFmtId="0" fontId="59" fillId="0" borderId="31" xfId="0" applyFont="1" applyFill="1" applyBorder="1" applyAlignment="1">
      <alignment horizontal="center"/>
    </xf>
    <xf numFmtId="0" fontId="47" fillId="0" borderId="0" xfId="0" applyFont="1" applyAlignment="1">
      <alignment vertical="center"/>
    </xf>
    <xf numFmtId="0" fontId="47" fillId="0" borderId="0" xfId="0" applyFont="1" applyFill="1" applyAlignment="1">
      <alignment vertical="center"/>
    </xf>
    <xf numFmtId="0" fontId="46" fillId="0" borderId="0" xfId="0" applyFont="1" applyAlignment="1">
      <alignment wrapText="1"/>
    </xf>
    <xf numFmtId="0" fontId="54" fillId="0" borderId="0" xfId="0" applyFont="1" applyFill="1" applyAlignment="1">
      <alignment horizontal="left" vertical="center"/>
    </xf>
    <xf numFmtId="0" fontId="53" fillId="0" borderId="19" xfId="0" applyFont="1" applyFill="1" applyBorder="1" applyAlignment="1">
      <alignment horizontal="center" vertical="center"/>
    </xf>
    <xf numFmtId="0" fontId="46" fillId="0" borderId="0" xfId="0" applyFont="1" applyAlignment="1">
      <alignment horizontal="center"/>
    </xf>
    <xf numFmtId="0" fontId="0" fillId="0" borderId="31" xfId="0" applyBorder="1" applyAlignment="1">
      <alignment horizontal="left"/>
    </xf>
  </cellXfs>
  <cellStyles count="218">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213"/>
    <cellStyle name="Check Cell 2" xfId="55"/>
    <cellStyle name="Check Cell 3" xfId="56"/>
    <cellStyle name="Comma" xfId="1" builtinId="3"/>
    <cellStyle name="Comma 2" xfId="57"/>
    <cellStyle name="Comma 2 2" xfId="58"/>
    <cellStyle name="Comma 2 3" xfId="59"/>
    <cellStyle name="Comma 2 4" xfId="60"/>
    <cellStyle name="Comma 3" xfId="61"/>
    <cellStyle name="Comma 3 2" xfId="62"/>
    <cellStyle name="Comma 3 3" xfId="63"/>
    <cellStyle name="Comma 4" xfId="64"/>
    <cellStyle name="Comma 5" xfId="65"/>
    <cellStyle name="Comma[0]" xfId="66"/>
    <cellStyle name="Currency 2" xfId="67"/>
    <cellStyle name="Currency 2 2" xfId="68"/>
    <cellStyle name="Currency[0]" xfId="69"/>
    <cellStyle name="Explanatory Text 2" xfId="70"/>
    <cellStyle name="Explanatory Text 3" xfId="71"/>
    <cellStyle name="Good 2" xfId="72"/>
    <cellStyle name="Good 3" xfId="73"/>
    <cellStyle name="Heading 1 2" xfId="74"/>
    <cellStyle name="Heading 1 3" xfId="75"/>
    <cellStyle name="Heading 2 2" xfId="76"/>
    <cellStyle name="Heading 2 3" xfId="77"/>
    <cellStyle name="Heading 3 2" xfId="78"/>
    <cellStyle name="Heading 3 3" xfId="79"/>
    <cellStyle name="Heading 4 2" xfId="80"/>
    <cellStyle name="Heading 4 3" xfId="81"/>
    <cellStyle name="Hyperlink 10" xfId="82"/>
    <cellStyle name="Hyperlink 11" xfId="83"/>
    <cellStyle name="Hyperlink 12" xfId="84"/>
    <cellStyle name="Hyperlink 13" xfId="85"/>
    <cellStyle name="Hyperlink 14" xfId="86"/>
    <cellStyle name="Hyperlink 15" xfId="87"/>
    <cellStyle name="Hyperlink 16" xfId="88"/>
    <cellStyle name="Hyperlink 17" xfId="89"/>
    <cellStyle name="Hyperlink 18" xfId="90"/>
    <cellStyle name="Hyperlink 19" xfId="91"/>
    <cellStyle name="Hyperlink 2" xfId="92"/>
    <cellStyle name="Hyperlink 2 2" xfId="93"/>
    <cellStyle name="Hyperlink 2 3" xfId="94"/>
    <cellStyle name="Hyperlink 20" xfId="95"/>
    <cellStyle name="Hyperlink 21" xfId="96"/>
    <cellStyle name="Hyperlink 22" xfId="97"/>
    <cellStyle name="Hyperlink 23" xfId="98"/>
    <cellStyle name="Hyperlink 24" xfId="99"/>
    <cellStyle name="Hyperlink 25" xfId="100"/>
    <cellStyle name="Hyperlink 26" xfId="101"/>
    <cellStyle name="Hyperlink 27" xfId="102"/>
    <cellStyle name="Hyperlink 28" xfId="103"/>
    <cellStyle name="Hyperlink 29" xfId="104"/>
    <cellStyle name="Hyperlink 3" xfId="105"/>
    <cellStyle name="Hyperlink 30" xfId="106"/>
    <cellStyle name="Hyperlink 31" xfId="107"/>
    <cellStyle name="Hyperlink 32" xfId="108"/>
    <cellStyle name="Hyperlink 33" xfId="109"/>
    <cellStyle name="Hyperlink 34" xfId="110"/>
    <cellStyle name="Hyperlink 35" xfId="111"/>
    <cellStyle name="Hyperlink 36" xfId="112"/>
    <cellStyle name="Hyperlink 37" xfId="113"/>
    <cellStyle name="Hyperlink 38" xfId="114"/>
    <cellStyle name="Hyperlink 39" xfId="115"/>
    <cellStyle name="Hyperlink 4" xfId="116"/>
    <cellStyle name="Hyperlink 40" xfId="117"/>
    <cellStyle name="Hyperlink 41" xfId="118"/>
    <cellStyle name="Hyperlink 42" xfId="119"/>
    <cellStyle name="Hyperlink 43" xfId="120"/>
    <cellStyle name="Hyperlink 44" xfId="121"/>
    <cellStyle name="Hyperlink 45" xfId="122"/>
    <cellStyle name="Hyperlink 46" xfId="123"/>
    <cellStyle name="Hyperlink 47" xfId="124"/>
    <cellStyle name="Hyperlink 48" xfId="125"/>
    <cellStyle name="Hyperlink 49" xfId="126"/>
    <cellStyle name="Hyperlink 5" xfId="127"/>
    <cellStyle name="Hyperlink 50" xfId="128"/>
    <cellStyle name="Hyperlink 51" xfId="129"/>
    <cellStyle name="Hyperlink 52" xfId="130"/>
    <cellStyle name="Hyperlink 53" xfId="131"/>
    <cellStyle name="Hyperlink 54" xfId="132"/>
    <cellStyle name="Hyperlink 55" xfId="133"/>
    <cellStyle name="Hyperlink 56" xfId="134"/>
    <cellStyle name="Hyperlink 57" xfId="135"/>
    <cellStyle name="Hyperlink 58" xfId="136"/>
    <cellStyle name="Hyperlink 59" xfId="137"/>
    <cellStyle name="Hyperlink 6" xfId="138"/>
    <cellStyle name="Hyperlink 60" xfId="139"/>
    <cellStyle name="Hyperlink 61" xfId="140"/>
    <cellStyle name="Hyperlink 62" xfId="141"/>
    <cellStyle name="Hyperlink 63" xfId="142"/>
    <cellStyle name="Hyperlink 64" xfId="143"/>
    <cellStyle name="Hyperlink 65" xfId="144"/>
    <cellStyle name="Hyperlink 7" xfId="145"/>
    <cellStyle name="Hyperlink 8" xfId="146"/>
    <cellStyle name="Hyperlink 9" xfId="147"/>
    <cellStyle name="Input 2" xfId="148"/>
    <cellStyle name="Input 3" xfId="149"/>
    <cellStyle name="Input 3 2" xfId="214"/>
    <cellStyle name="Linked Cell 2" xfId="150"/>
    <cellStyle name="Linked Cell 3" xfId="151"/>
    <cellStyle name="Neutral 2" xfId="152"/>
    <cellStyle name="Neutral 3" xfId="153"/>
    <cellStyle name="Normal" xfId="0" builtinId="0"/>
    <cellStyle name="Normal 2" xfId="154"/>
    <cellStyle name="Normal 2 2" xfId="155"/>
    <cellStyle name="Normal 2 2 2" xfId="156"/>
    <cellStyle name="Normal 2 2 3" xfId="157"/>
    <cellStyle name="Normal 2 2 4" xfId="158"/>
    <cellStyle name="Normal 2 3" xfId="159"/>
    <cellStyle name="Normal 2 3 2" xfId="160"/>
    <cellStyle name="Normal 2 3 3" xfId="161"/>
    <cellStyle name="Normal 2 4" xfId="162"/>
    <cellStyle name="Normal 2 4 2" xfId="163"/>
    <cellStyle name="Normal 2 4 3" xfId="164"/>
    <cellStyle name="Normal 2 4 4" xfId="165"/>
    <cellStyle name="Normal 2 5" xfId="166"/>
    <cellStyle name="Normal 2 6" xfId="167"/>
    <cellStyle name="Normal 3" xfId="168"/>
    <cellStyle name="Normal 3 2" xfId="169"/>
    <cellStyle name="Normal 3 2 2" xfId="170"/>
    <cellStyle name="Normal 3 2 3" xfId="171"/>
    <cellStyle name="Normal 3 3" xfId="172"/>
    <cellStyle name="Normal 3 3 2" xfId="173"/>
    <cellStyle name="Normal 3 3 3" xfId="174"/>
    <cellStyle name="Normal 3 4" xfId="175"/>
    <cellStyle name="Normal 3 5" xfId="176"/>
    <cellStyle name="Normal 4" xfId="177"/>
    <cellStyle name="Normal 4 2" xfId="178"/>
    <cellStyle name="Normal 4 2 2" xfId="179"/>
    <cellStyle name="Normal 4 3" xfId="180"/>
    <cellStyle name="Normal 4 4" xfId="181"/>
    <cellStyle name="Normal 4 5" xfId="182"/>
    <cellStyle name="Normal 5" xfId="183"/>
    <cellStyle name="Normal 5 2" xfId="184"/>
    <cellStyle name="Normal 5 3" xfId="185"/>
    <cellStyle name="Normal 5 4" xfId="186"/>
    <cellStyle name="Normal 6" xfId="187"/>
    <cellStyle name="Normal 7" xfId="188"/>
    <cellStyle name="Normal 8" xfId="189"/>
    <cellStyle name="Normal 9" xfId="190"/>
    <cellStyle name="Note 2" xfId="191"/>
    <cellStyle name="Note 3" xfId="192"/>
    <cellStyle name="Note 3 2" xfId="215"/>
    <cellStyle name="Output 2" xfId="193"/>
    <cellStyle name="Output 3" xfId="194"/>
    <cellStyle name="Output 3 2" xfId="216"/>
    <cellStyle name="Percent" xfId="2" builtinId="5"/>
    <cellStyle name="Percent 2" xfId="195"/>
    <cellStyle name="Percent 2 2" xfId="196"/>
    <cellStyle name="Percent 2 3" xfId="197"/>
    <cellStyle name="Percent 3" xfId="198"/>
    <cellStyle name="Percent 3 2" xfId="199"/>
    <cellStyle name="Percent 3 3" xfId="200"/>
    <cellStyle name="Percent 4" xfId="201"/>
    <cellStyle name="Percent 4 2" xfId="202"/>
    <cellStyle name="Percent 4 3" xfId="203"/>
    <cellStyle name="Percent 5" xfId="204"/>
    <cellStyle name="Percent 5 2" xfId="205"/>
    <cellStyle name="Percent 5 3" xfId="206"/>
    <cellStyle name="Title 2" xfId="207"/>
    <cellStyle name="Title 3" xfId="208"/>
    <cellStyle name="Total 2" xfId="209"/>
    <cellStyle name="Total 3" xfId="210"/>
    <cellStyle name="Total 3 2" xfId="217"/>
    <cellStyle name="Warning Text 2" xfId="211"/>
    <cellStyle name="Warning Text 3" xfId="212"/>
  </cellStyles>
  <dxfs count="48">
    <dxf>
      <numFmt numFmtId="0" formatCode="Genera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auto="1"/>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FFFFFF"/>
        <name val="Calibri"/>
        <scheme val="minor"/>
      </font>
      <fill>
        <patternFill patternType="solid">
          <fgColor indexed="64"/>
          <bgColor rgb="FF4F81BD"/>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3" formatCode="0%"/>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auto="1"/>
        </right>
        <top style="thin">
          <color auto="1"/>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border outline="0">
        <left style="thin">
          <color indexed="64"/>
        </left>
        <right style="thin">
          <color auto="1"/>
        </right>
        <top style="thin">
          <color auto="1"/>
        </top>
        <bottom style="thin">
          <color indexed="64"/>
        </bottom>
      </border>
    </dxf>
    <dxf>
      <fill>
        <patternFill patternType="none">
          <fgColor indexed="64"/>
          <bgColor auto="1"/>
        </patternFill>
      </fill>
    </dxf>
    <dxf>
      <border outline="0">
        <top style="thin">
          <color indexed="64"/>
        </top>
      </border>
    </dxf>
    <dxf>
      <border outline="0">
        <left style="thin">
          <color auto="1"/>
        </left>
        <right style="thin">
          <color auto="1"/>
        </right>
        <top style="thin">
          <color auto="1"/>
        </top>
        <bottom style="thin">
          <color indexed="64"/>
        </bottom>
      </border>
    </dxf>
    <dxf>
      <border outline="0">
        <bottom style="thin">
          <color indexed="64"/>
        </bottom>
      </border>
    </dxf>
    <dxf>
      <border outline="0">
        <top style="thin">
          <color auto="1"/>
        </top>
      </border>
    </dxf>
    <dxf>
      <border outline="0">
        <left style="thin">
          <color auto="1"/>
        </left>
        <right style="thin">
          <color auto="1"/>
        </right>
        <top style="thin">
          <color indexed="64"/>
        </top>
        <bottom style="thin">
          <color indexed="64"/>
        </bottom>
      </border>
    </dxf>
    <dxf>
      <border outline="0">
        <bottom style="thin">
          <color indexed="64"/>
        </bottom>
      </border>
    </dxf>
  </dxfs>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4" name="Table4" displayName="Table4" ref="A2:I74" totalsRowShown="0" headerRowDxfId="3" headerRowBorderDxfId="47" tableBorderDxfId="46" totalsRowBorderDxfId="45">
  <sortState ref="A3:I74">
    <sortCondition ref="C2:C74"/>
  </sortState>
  <tableColumns count="9">
    <tableColumn id="1" name="School ID" dataDxfId="12"/>
    <tableColumn id="2" name="Sector" dataDxfId="11"/>
    <tableColumn id="3" name="School Name" dataDxfId="10"/>
    <tableColumn id="4" name="School Address, SY14-15" dataDxfId="9"/>
    <tableColumn id="5" name="Ward" dataDxfId="8"/>
    <tableColumn id="6" name="Grades Served" dataDxfId="7"/>
    <tableColumn id="7" name="Total Enrollment _x000a_(all grades)1" dataDxfId="6"/>
    <tableColumn id="8" name="6th-8th Enrollment" dataDxfId="5"/>
    <tableColumn id="9" name="Number of Buildings2" dataDxfId="4"/>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H23" totalsRowShown="0" headerRowDxfId="13" headerRowBorderDxfId="44" tableBorderDxfId="43" totalsRowBorderDxfId="42">
  <sortState ref="A3:H23">
    <sortCondition ref="B2:B23"/>
  </sortState>
  <tableColumns count="8">
    <tableColumn id="8" name="School ID" dataDxfId="0"/>
    <tableColumn id="2" name="School Name" dataDxfId="1"/>
    <tableColumn id="9" name="Ward" dataDxfId="2">
      <calculatedColumnFormula>"Ward "&amp;Table3[[#This Row],[Ward]]</calculatedColumnFormula>
    </tableColumn>
    <tableColumn id="3" name="Sector" dataDxfId="18"/>
    <tableColumn id="4" name="International Baccalaureate" dataDxfId="17"/>
    <tableColumn id="5" name="STEM" dataDxfId="16"/>
    <tableColumn id="6" name="Dual Language" dataDxfId="15"/>
    <tableColumn id="7" name="Arts Integration" dataDxfId="14"/>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B3:I33" totalsRowShown="0" headerRowDxfId="19" dataDxfId="41" tableBorderDxfId="40">
  <sortState ref="A4:J33">
    <sortCondition ref="A3:A33"/>
  </sortState>
  <tableColumns count="8">
    <tableColumn id="1" name="School Name" dataDxfId="27"/>
    <tableColumn id="2" name="School Address, SY14-15" dataDxfId="26"/>
    <tableColumn id="3" name="Ward" dataDxfId="25"/>
    <tableColumn id="4" name="Grades Served" dataDxfId="24"/>
    <tableColumn id="5" name="Total Building Enrollment, SY14-151" dataDxfId="23"/>
    <tableColumn id="6" name="6th-8th Enrollment, SY14-15" dataDxfId="22"/>
    <tableColumn id="7" name="% of Enrollment that is 6th-8th" dataDxfId="21"/>
    <tableColumn id="8" name="Programmatic Capacity, SY14-152" dataDxfId="20"/>
  </tableColumns>
  <tableStyleInfo name="TableStyleMedium2" showFirstColumn="0" showLastColumn="0" showRowStripes="1" showColumnStripes="0"/>
</table>
</file>

<file path=xl/tables/table4.xml><?xml version="1.0" encoding="utf-8"?>
<table xmlns="http://schemas.openxmlformats.org/spreadsheetml/2006/main" id="2" name="Table2" displayName="Table2" ref="A3:I33" totalsRowShown="0" headerRowDxfId="28" dataDxfId="39" tableBorderDxfId="38">
  <sortState ref="A4:I33">
    <sortCondition ref="B3:B33"/>
  </sortState>
  <tableColumns count="9">
    <tableColumn id="1" name="School ID" dataDxfId="37"/>
    <tableColumn id="2" name="School Name" dataDxfId="36"/>
    <tableColumn id="3" name="School Address, SY14-15" dataDxfId="35"/>
    <tableColumn id="4" name="Ward" dataDxfId="34"/>
    <tableColumn id="5" name="Total Building Enrollment, SY14-151" dataDxfId="33"/>
    <tableColumn id="6" name="Boundary Participation Rate, SY14-152" dataDxfId="32"/>
    <tableColumn id="7" name="% of In-Boundary Enrollment3" dataDxfId="31"/>
    <tableColumn id="8" name="Programmatic Capacity, SY14-154 " dataDxfId="30"/>
    <tableColumn id="9" name="Utilization5" dataDxfId="2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tabSelected="1" zoomScale="85" zoomScaleNormal="85" workbookViewId="0">
      <pane ySplit="2" topLeftCell="A39" activePane="bottomLeft" state="frozen"/>
      <selection pane="bottomLeft" activeCell="C29" sqref="C29"/>
    </sheetView>
  </sheetViews>
  <sheetFormatPr defaultRowHeight="15" x14ac:dyDescent="0.25"/>
  <cols>
    <col min="1" max="1" width="9.7109375" customWidth="1"/>
    <col min="2" max="2" width="9.85546875" customWidth="1"/>
    <col min="3" max="3" width="57.140625" bestFit="1" customWidth="1"/>
    <col min="4" max="4" width="31.28515625" bestFit="1" customWidth="1"/>
    <col min="5" max="6" width="9.7109375" style="26" customWidth="1"/>
    <col min="7" max="9" width="16.140625" customWidth="1"/>
    <col min="10" max="10" width="16.7109375" customWidth="1"/>
    <col min="11" max="11" width="5.140625" customWidth="1"/>
  </cols>
  <sheetData>
    <row r="1" spans="1:10" ht="18.75" x14ac:dyDescent="0.25">
      <c r="A1" s="63" t="s">
        <v>200</v>
      </c>
      <c r="B1" s="63"/>
      <c r="C1" s="63"/>
      <c r="D1" s="63"/>
      <c r="E1" s="63"/>
      <c r="F1" s="63"/>
      <c r="G1" s="63"/>
      <c r="H1" s="63"/>
      <c r="I1" s="63"/>
      <c r="J1" s="60"/>
    </row>
    <row r="2" spans="1:10" ht="32.25" x14ac:dyDescent="0.25">
      <c r="A2" s="46" t="s">
        <v>0</v>
      </c>
      <c r="B2" s="46" t="s">
        <v>1</v>
      </c>
      <c r="C2" s="46" t="s">
        <v>2</v>
      </c>
      <c r="D2" s="46" t="s">
        <v>3</v>
      </c>
      <c r="E2" s="46" t="s">
        <v>4</v>
      </c>
      <c r="F2" s="46" t="s">
        <v>120</v>
      </c>
      <c r="G2" s="46" t="s">
        <v>277</v>
      </c>
      <c r="H2" s="46" t="s">
        <v>212</v>
      </c>
      <c r="I2" s="46" t="s">
        <v>278</v>
      </c>
    </row>
    <row r="3" spans="1:10" x14ac:dyDescent="0.25">
      <c r="A3" s="57">
        <v>1100</v>
      </c>
      <c r="B3" s="42" t="s">
        <v>5</v>
      </c>
      <c r="C3" s="42" t="s">
        <v>215</v>
      </c>
      <c r="D3" s="42" t="s">
        <v>6</v>
      </c>
      <c r="E3" s="49" t="s">
        <v>7</v>
      </c>
      <c r="F3" s="49" t="s">
        <v>133</v>
      </c>
      <c r="G3" s="44">
        <v>381</v>
      </c>
      <c r="H3" s="44">
        <v>196</v>
      </c>
      <c r="I3" s="44">
        <v>1</v>
      </c>
    </row>
    <row r="4" spans="1:10" x14ac:dyDescent="0.25">
      <c r="A4" s="58">
        <v>3068</v>
      </c>
      <c r="B4" s="43" t="s">
        <v>5</v>
      </c>
      <c r="C4" s="43" t="s">
        <v>216</v>
      </c>
      <c r="D4" s="43" t="s">
        <v>8</v>
      </c>
      <c r="E4" s="50" t="s">
        <v>9</v>
      </c>
      <c r="F4" s="50" t="s">
        <v>171</v>
      </c>
      <c r="G4" s="45">
        <v>551</v>
      </c>
      <c r="H4" s="45">
        <v>361</v>
      </c>
      <c r="I4" s="45">
        <v>1</v>
      </c>
    </row>
    <row r="5" spans="1:10" x14ac:dyDescent="0.25">
      <c r="A5" s="57">
        <v>213</v>
      </c>
      <c r="B5" s="42" t="s">
        <v>10</v>
      </c>
      <c r="C5" s="42" t="s">
        <v>11</v>
      </c>
      <c r="D5" s="42" t="s">
        <v>12</v>
      </c>
      <c r="E5" s="49" t="s">
        <v>13</v>
      </c>
      <c r="F5" s="49" t="s">
        <v>139</v>
      </c>
      <c r="G5" s="44">
        <v>639</v>
      </c>
      <c r="H5" s="44">
        <v>154</v>
      </c>
      <c r="I5" s="44">
        <v>1</v>
      </c>
    </row>
    <row r="6" spans="1:10" x14ac:dyDescent="0.25">
      <c r="A6" s="58">
        <v>346</v>
      </c>
      <c r="B6" s="43" t="s">
        <v>10</v>
      </c>
      <c r="C6" s="43" t="s">
        <v>246</v>
      </c>
      <c r="D6" s="43" t="s">
        <v>14</v>
      </c>
      <c r="E6" s="50" t="s">
        <v>15</v>
      </c>
      <c r="F6" s="50" t="s">
        <v>139</v>
      </c>
      <c r="G6" s="45">
        <v>225</v>
      </c>
      <c r="H6" s="45">
        <v>70</v>
      </c>
      <c r="I6" s="45">
        <v>1</v>
      </c>
    </row>
    <row r="7" spans="1:10" x14ac:dyDescent="0.25">
      <c r="A7" s="57">
        <v>404</v>
      </c>
      <c r="B7" s="42" t="s">
        <v>10</v>
      </c>
      <c r="C7" s="42" t="s">
        <v>16</v>
      </c>
      <c r="D7" s="42" t="s">
        <v>17</v>
      </c>
      <c r="E7" s="49" t="s">
        <v>15</v>
      </c>
      <c r="F7" s="49" t="s">
        <v>139</v>
      </c>
      <c r="G7" s="44">
        <v>353</v>
      </c>
      <c r="H7" s="44">
        <v>104</v>
      </c>
      <c r="I7" s="44">
        <v>1</v>
      </c>
    </row>
    <row r="8" spans="1:10" x14ac:dyDescent="0.25">
      <c r="A8" s="58">
        <v>220</v>
      </c>
      <c r="B8" s="43" t="s">
        <v>10</v>
      </c>
      <c r="C8" s="43" t="s">
        <v>18</v>
      </c>
      <c r="D8" s="43" t="s">
        <v>19</v>
      </c>
      <c r="E8" s="50" t="s">
        <v>15</v>
      </c>
      <c r="F8" s="50" t="s">
        <v>139</v>
      </c>
      <c r="G8" s="45">
        <v>297</v>
      </c>
      <c r="H8" s="45">
        <v>55</v>
      </c>
      <c r="I8" s="45">
        <v>1</v>
      </c>
    </row>
    <row r="9" spans="1:10" x14ac:dyDescent="0.25">
      <c r="A9" s="57">
        <v>182</v>
      </c>
      <c r="B9" s="42" t="s">
        <v>5</v>
      </c>
      <c r="C9" s="42" t="s">
        <v>217</v>
      </c>
      <c r="D9" s="42" t="s">
        <v>20</v>
      </c>
      <c r="E9" s="49" t="s">
        <v>13</v>
      </c>
      <c r="F9" s="49" t="s">
        <v>143</v>
      </c>
      <c r="G9" s="44">
        <v>320</v>
      </c>
      <c r="H9" s="44">
        <v>242</v>
      </c>
      <c r="I9" s="44">
        <v>1</v>
      </c>
    </row>
    <row r="10" spans="1:10" x14ac:dyDescent="0.25">
      <c r="A10" s="58">
        <v>360</v>
      </c>
      <c r="B10" s="43" t="s">
        <v>10</v>
      </c>
      <c r="C10" s="43" t="s">
        <v>218</v>
      </c>
      <c r="D10" s="43" t="s">
        <v>21</v>
      </c>
      <c r="E10" s="50" t="s">
        <v>22</v>
      </c>
      <c r="F10" s="50" t="s">
        <v>172</v>
      </c>
      <c r="G10" s="45">
        <v>310</v>
      </c>
      <c r="H10" s="45">
        <v>17</v>
      </c>
      <c r="I10" s="45">
        <v>1</v>
      </c>
    </row>
    <row r="11" spans="1:10" x14ac:dyDescent="0.25">
      <c r="A11" s="57">
        <v>454</v>
      </c>
      <c r="B11" s="42" t="s">
        <v>10</v>
      </c>
      <c r="C11" s="42" t="s">
        <v>23</v>
      </c>
      <c r="D11" s="42" t="s">
        <v>24</v>
      </c>
      <c r="E11" s="49" t="s">
        <v>25</v>
      </c>
      <c r="F11" s="49" t="s">
        <v>134</v>
      </c>
      <c r="G11" s="44">
        <v>781</v>
      </c>
      <c r="H11" s="44">
        <v>143</v>
      </c>
      <c r="I11" s="44">
        <v>1</v>
      </c>
    </row>
    <row r="12" spans="1:10" x14ac:dyDescent="0.25">
      <c r="A12" s="58">
        <v>1103</v>
      </c>
      <c r="B12" s="43" t="s">
        <v>5</v>
      </c>
      <c r="C12" s="43" t="s">
        <v>219</v>
      </c>
      <c r="D12" s="43" t="s">
        <v>26</v>
      </c>
      <c r="E12" s="50" t="s">
        <v>13</v>
      </c>
      <c r="F12" s="50" t="s">
        <v>173</v>
      </c>
      <c r="G12" s="45">
        <v>248</v>
      </c>
      <c r="H12" s="45">
        <v>65</v>
      </c>
      <c r="I12" s="45">
        <v>1</v>
      </c>
    </row>
    <row r="13" spans="1:10" x14ac:dyDescent="0.25">
      <c r="A13" s="57">
        <v>1104</v>
      </c>
      <c r="B13" s="42" t="s">
        <v>5</v>
      </c>
      <c r="C13" s="42" t="s">
        <v>220</v>
      </c>
      <c r="D13" s="42" t="s">
        <v>27</v>
      </c>
      <c r="E13" s="49" t="s">
        <v>22</v>
      </c>
      <c r="F13" s="49" t="s">
        <v>173</v>
      </c>
      <c r="G13" s="44">
        <v>239</v>
      </c>
      <c r="H13" s="44">
        <v>77</v>
      </c>
      <c r="I13" s="44">
        <v>1</v>
      </c>
    </row>
    <row r="14" spans="1:10" x14ac:dyDescent="0.25">
      <c r="A14" s="58">
        <v>1105</v>
      </c>
      <c r="B14" s="43" t="s">
        <v>5</v>
      </c>
      <c r="C14" s="43" t="s">
        <v>221</v>
      </c>
      <c r="D14" s="43" t="s">
        <v>28</v>
      </c>
      <c r="E14" s="50" t="s">
        <v>7</v>
      </c>
      <c r="F14" s="50" t="s">
        <v>173</v>
      </c>
      <c r="G14" s="45">
        <v>257</v>
      </c>
      <c r="H14" s="45">
        <v>71</v>
      </c>
      <c r="I14" s="45">
        <v>1</v>
      </c>
    </row>
    <row r="15" spans="1:10" x14ac:dyDescent="0.25">
      <c r="A15" s="57">
        <v>1106</v>
      </c>
      <c r="B15" s="42" t="s">
        <v>5</v>
      </c>
      <c r="C15" s="42" t="s">
        <v>222</v>
      </c>
      <c r="D15" s="42" t="s">
        <v>29</v>
      </c>
      <c r="E15" s="49" t="s">
        <v>13</v>
      </c>
      <c r="F15" s="49" t="s">
        <v>173</v>
      </c>
      <c r="G15" s="44">
        <v>262</v>
      </c>
      <c r="H15" s="44">
        <v>75</v>
      </c>
      <c r="I15" s="44">
        <v>1</v>
      </c>
    </row>
    <row r="16" spans="1:10" x14ac:dyDescent="0.25">
      <c r="A16" s="58">
        <v>1107</v>
      </c>
      <c r="B16" s="43" t="s">
        <v>5</v>
      </c>
      <c r="C16" s="43" t="s">
        <v>223</v>
      </c>
      <c r="D16" s="43" t="s">
        <v>30</v>
      </c>
      <c r="E16" s="50" t="s">
        <v>22</v>
      </c>
      <c r="F16" s="50" t="s">
        <v>173</v>
      </c>
      <c r="G16" s="45">
        <v>241</v>
      </c>
      <c r="H16" s="45">
        <v>76</v>
      </c>
      <c r="I16" s="45">
        <v>1</v>
      </c>
    </row>
    <row r="17" spans="1:9" x14ac:dyDescent="0.25">
      <c r="A17" s="57">
        <v>1108</v>
      </c>
      <c r="B17" s="42" t="s">
        <v>5</v>
      </c>
      <c r="C17" s="42" t="s">
        <v>224</v>
      </c>
      <c r="D17" s="42" t="s">
        <v>31</v>
      </c>
      <c r="E17" s="49" t="s">
        <v>15</v>
      </c>
      <c r="F17" s="49" t="s">
        <v>173</v>
      </c>
      <c r="G17" s="44">
        <v>236</v>
      </c>
      <c r="H17" s="44">
        <v>79</v>
      </c>
      <c r="I17" s="44">
        <v>1</v>
      </c>
    </row>
    <row r="18" spans="1:9" x14ac:dyDescent="0.25">
      <c r="A18" s="58">
        <v>102</v>
      </c>
      <c r="B18" s="43" t="s">
        <v>5</v>
      </c>
      <c r="C18" s="43" t="s">
        <v>226</v>
      </c>
      <c r="D18" s="43" t="s">
        <v>32</v>
      </c>
      <c r="E18" s="50" t="s">
        <v>33</v>
      </c>
      <c r="F18" s="50" t="s">
        <v>142</v>
      </c>
      <c r="G18" s="45">
        <v>659</v>
      </c>
      <c r="H18" s="45">
        <v>303</v>
      </c>
      <c r="I18" s="45">
        <v>1</v>
      </c>
    </row>
    <row r="19" spans="1:9" x14ac:dyDescent="0.25">
      <c r="A19" s="57">
        <v>127</v>
      </c>
      <c r="B19" s="42" t="s">
        <v>5</v>
      </c>
      <c r="C19" s="42" t="s">
        <v>225</v>
      </c>
      <c r="D19" s="42" t="s">
        <v>34</v>
      </c>
      <c r="E19" s="49" t="s">
        <v>25</v>
      </c>
      <c r="F19" s="49" t="s">
        <v>174</v>
      </c>
      <c r="G19" s="44">
        <v>331</v>
      </c>
      <c r="H19" s="44">
        <v>279</v>
      </c>
      <c r="I19" s="44">
        <v>1</v>
      </c>
    </row>
    <row r="20" spans="1:9" x14ac:dyDescent="0.25">
      <c r="A20" s="58">
        <v>442</v>
      </c>
      <c r="B20" s="43" t="s">
        <v>10</v>
      </c>
      <c r="C20" s="43" t="s">
        <v>227</v>
      </c>
      <c r="D20" s="43" t="s">
        <v>35</v>
      </c>
      <c r="E20" s="50" t="s">
        <v>25</v>
      </c>
      <c r="F20" s="50" t="s">
        <v>134</v>
      </c>
      <c r="G20" s="45">
        <v>1384</v>
      </c>
      <c r="H20" s="45">
        <v>356</v>
      </c>
      <c r="I20" s="45">
        <v>1</v>
      </c>
    </row>
    <row r="21" spans="1:9" ht="17.25" x14ac:dyDescent="0.25">
      <c r="A21" s="57">
        <v>108</v>
      </c>
      <c r="B21" s="42" t="s">
        <v>5</v>
      </c>
      <c r="C21" s="62" t="s">
        <v>122</v>
      </c>
      <c r="D21" s="42" t="s">
        <v>37</v>
      </c>
      <c r="E21" s="49" t="s">
        <v>13</v>
      </c>
      <c r="F21" s="49" t="s">
        <v>175</v>
      </c>
      <c r="G21" s="44">
        <v>123</v>
      </c>
      <c r="H21" s="44">
        <v>43</v>
      </c>
      <c r="I21" s="44">
        <v>1</v>
      </c>
    </row>
    <row r="22" spans="1:9" x14ac:dyDescent="0.25">
      <c r="A22" s="58">
        <v>196</v>
      </c>
      <c r="B22" s="43" t="s">
        <v>5</v>
      </c>
      <c r="C22" s="43" t="s">
        <v>228</v>
      </c>
      <c r="D22" s="43" t="s">
        <v>38</v>
      </c>
      <c r="E22" s="50" t="s">
        <v>15</v>
      </c>
      <c r="F22" s="50" t="s">
        <v>133</v>
      </c>
      <c r="G22" s="45">
        <v>294</v>
      </c>
      <c r="H22" s="45">
        <v>149</v>
      </c>
      <c r="I22" s="45">
        <v>1</v>
      </c>
    </row>
    <row r="23" spans="1:9" x14ac:dyDescent="0.25">
      <c r="A23" s="57">
        <v>405</v>
      </c>
      <c r="B23" s="42" t="s">
        <v>10</v>
      </c>
      <c r="C23" s="42" t="s">
        <v>39</v>
      </c>
      <c r="D23" s="42" t="s">
        <v>40</v>
      </c>
      <c r="E23" s="49" t="s">
        <v>41</v>
      </c>
      <c r="F23" s="49" t="s">
        <v>142</v>
      </c>
      <c r="G23" s="44">
        <v>1312</v>
      </c>
      <c r="H23" s="44">
        <v>1312</v>
      </c>
      <c r="I23" s="44">
        <v>1</v>
      </c>
    </row>
    <row r="24" spans="1:9" x14ac:dyDescent="0.25">
      <c r="A24" s="58">
        <v>234</v>
      </c>
      <c r="B24" s="43" t="s">
        <v>5</v>
      </c>
      <c r="C24" s="43" t="s">
        <v>229</v>
      </c>
      <c r="D24" s="43" t="s">
        <v>42</v>
      </c>
      <c r="E24" s="50" t="s">
        <v>7</v>
      </c>
      <c r="F24" s="50" t="s">
        <v>140</v>
      </c>
      <c r="G24" s="45">
        <v>620</v>
      </c>
      <c r="H24" s="45">
        <v>53</v>
      </c>
      <c r="I24" s="45">
        <v>1</v>
      </c>
    </row>
    <row r="25" spans="1:9" x14ac:dyDescent="0.25">
      <c r="A25" s="57">
        <v>248</v>
      </c>
      <c r="B25" s="42" t="s">
        <v>5</v>
      </c>
      <c r="C25" s="42" t="s">
        <v>43</v>
      </c>
      <c r="D25" s="42" t="s">
        <v>44</v>
      </c>
      <c r="E25" s="49" t="s">
        <v>25</v>
      </c>
      <c r="F25" s="49" t="s">
        <v>176</v>
      </c>
      <c r="G25" s="44">
        <v>210</v>
      </c>
      <c r="H25" s="44">
        <v>210</v>
      </c>
      <c r="I25" s="44">
        <v>1</v>
      </c>
    </row>
    <row r="26" spans="1:9" x14ac:dyDescent="0.25">
      <c r="A26" s="58">
        <v>146</v>
      </c>
      <c r="B26" s="43" t="s">
        <v>5</v>
      </c>
      <c r="C26" s="43" t="s">
        <v>230</v>
      </c>
      <c r="D26" s="43" t="s">
        <v>45</v>
      </c>
      <c r="E26" s="50" t="s">
        <v>25</v>
      </c>
      <c r="F26" s="50" t="s">
        <v>143</v>
      </c>
      <c r="G26" s="45">
        <v>377</v>
      </c>
      <c r="H26" s="45">
        <v>301</v>
      </c>
      <c r="I26" s="45">
        <v>1</v>
      </c>
    </row>
    <row r="27" spans="1:9" x14ac:dyDescent="0.25">
      <c r="A27" s="57">
        <v>407</v>
      </c>
      <c r="B27" s="42" t="s">
        <v>10</v>
      </c>
      <c r="C27" s="42" t="s">
        <v>188</v>
      </c>
      <c r="D27" s="42" t="s">
        <v>46</v>
      </c>
      <c r="E27" s="49" t="s">
        <v>22</v>
      </c>
      <c r="F27" s="49" t="s">
        <v>142</v>
      </c>
      <c r="G27" s="44">
        <v>257</v>
      </c>
      <c r="H27" s="44">
        <v>257</v>
      </c>
      <c r="I27" s="44">
        <v>1</v>
      </c>
    </row>
    <row r="28" spans="1:9" x14ac:dyDescent="0.25">
      <c r="A28" s="58">
        <v>1211</v>
      </c>
      <c r="B28" s="43" t="s">
        <v>5</v>
      </c>
      <c r="C28" s="43" t="s">
        <v>231</v>
      </c>
      <c r="D28" s="43" t="s">
        <v>47</v>
      </c>
      <c r="E28" s="50" t="s">
        <v>7</v>
      </c>
      <c r="F28" s="50" t="s">
        <v>177</v>
      </c>
      <c r="G28" s="45">
        <v>155</v>
      </c>
      <c r="H28" s="45">
        <v>51</v>
      </c>
      <c r="I28" s="45">
        <v>1</v>
      </c>
    </row>
    <row r="29" spans="1:9" x14ac:dyDescent="0.25">
      <c r="A29" s="57">
        <v>362</v>
      </c>
      <c r="B29" s="42" t="s">
        <v>5</v>
      </c>
      <c r="C29" s="42" t="s">
        <v>232</v>
      </c>
      <c r="D29" s="42" t="s">
        <v>48</v>
      </c>
      <c r="E29" s="49" t="s">
        <v>33</v>
      </c>
      <c r="F29" s="49" t="s">
        <v>133</v>
      </c>
      <c r="G29" s="44">
        <v>213</v>
      </c>
      <c r="H29" s="44">
        <v>146</v>
      </c>
      <c r="I29" s="44">
        <v>1</v>
      </c>
    </row>
    <row r="30" spans="1:9" x14ac:dyDescent="0.25">
      <c r="A30" s="58">
        <v>364</v>
      </c>
      <c r="B30" s="43" t="s">
        <v>5</v>
      </c>
      <c r="C30" s="43" t="s">
        <v>233</v>
      </c>
      <c r="D30" s="43" t="s">
        <v>49</v>
      </c>
      <c r="E30" s="50" t="s">
        <v>22</v>
      </c>
      <c r="F30" s="50" t="s">
        <v>133</v>
      </c>
      <c r="G30" s="45">
        <v>343</v>
      </c>
      <c r="H30" s="45">
        <v>205</v>
      </c>
      <c r="I30" s="45">
        <v>1</v>
      </c>
    </row>
    <row r="31" spans="1:9" x14ac:dyDescent="0.25">
      <c r="A31" s="57">
        <v>1124</v>
      </c>
      <c r="B31" s="42" t="s">
        <v>5</v>
      </c>
      <c r="C31" s="42" t="s">
        <v>234</v>
      </c>
      <c r="D31" s="42" t="s">
        <v>50</v>
      </c>
      <c r="E31" s="49" t="s">
        <v>7</v>
      </c>
      <c r="F31" s="49" t="s">
        <v>134</v>
      </c>
      <c r="G31" s="44">
        <v>499</v>
      </c>
      <c r="H31" s="44">
        <v>302</v>
      </c>
      <c r="I31" s="44">
        <v>1</v>
      </c>
    </row>
    <row r="32" spans="1:9" x14ac:dyDescent="0.25">
      <c r="A32" s="58">
        <v>366</v>
      </c>
      <c r="B32" s="43" t="s">
        <v>5</v>
      </c>
      <c r="C32" s="43" t="s">
        <v>235</v>
      </c>
      <c r="D32" s="43" t="s">
        <v>51</v>
      </c>
      <c r="E32" s="50" t="s">
        <v>15</v>
      </c>
      <c r="F32" s="50" t="s">
        <v>133</v>
      </c>
      <c r="G32" s="45">
        <v>168</v>
      </c>
      <c r="H32" s="45">
        <v>98</v>
      </c>
      <c r="I32" s="45">
        <v>1</v>
      </c>
    </row>
    <row r="33" spans="1:9" x14ac:dyDescent="0.25">
      <c r="A33" s="57">
        <v>246</v>
      </c>
      <c r="B33" s="42" t="s">
        <v>10</v>
      </c>
      <c r="C33" s="42" t="s">
        <v>52</v>
      </c>
      <c r="D33" s="42" t="s">
        <v>53</v>
      </c>
      <c r="E33" s="49" t="s">
        <v>9</v>
      </c>
      <c r="F33" s="49" t="s">
        <v>142</v>
      </c>
      <c r="G33" s="44">
        <v>386</v>
      </c>
      <c r="H33" s="44">
        <v>386</v>
      </c>
      <c r="I33" s="44">
        <v>1</v>
      </c>
    </row>
    <row r="34" spans="1:9" x14ac:dyDescent="0.25">
      <c r="A34" s="58">
        <v>413</v>
      </c>
      <c r="B34" s="43" t="s">
        <v>10</v>
      </c>
      <c r="C34" s="43" t="s">
        <v>54</v>
      </c>
      <c r="D34" s="43" t="s">
        <v>55</v>
      </c>
      <c r="E34" s="50" t="s">
        <v>7</v>
      </c>
      <c r="F34" s="50" t="s">
        <v>142</v>
      </c>
      <c r="G34" s="45">
        <v>479</v>
      </c>
      <c r="H34" s="45">
        <v>479</v>
      </c>
      <c r="I34" s="45">
        <v>1</v>
      </c>
    </row>
    <row r="35" spans="1:9" x14ac:dyDescent="0.25">
      <c r="A35" s="57">
        <v>114</v>
      </c>
      <c r="B35" s="42" t="s">
        <v>5</v>
      </c>
      <c r="C35" s="42" t="s">
        <v>236</v>
      </c>
      <c r="D35" s="42" t="s">
        <v>56</v>
      </c>
      <c r="E35" s="49" t="s">
        <v>15</v>
      </c>
      <c r="F35" s="49" t="s">
        <v>139</v>
      </c>
      <c r="G35" s="44">
        <v>517</v>
      </c>
      <c r="H35" s="44">
        <v>71</v>
      </c>
      <c r="I35" s="44">
        <v>1</v>
      </c>
    </row>
    <row r="36" spans="1:9" x14ac:dyDescent="0.25">
      <c r="A36" s="58">
        <v>115</v>
      </c>
      <c r="B36" s="43" t="s">
        <v>5</v>
      </c>
      <c r="C36" s="43" t="s">
        <v>237</v>
      </c>
      <c r="D36" s="43" t="s">
        <v>57</v>
      </c>
      <c r="E36" s="50" t="s">
        <v>25</v>
      </c>
      <c r="F36" s="50" t="s">
        <v>142</v>
      </c>
      <c r="G36" s="45">
        <v>294</v>
      </c>
      <c r="H36" s="45">
        <v>294</v>
      </c>
      <c r="I36" s="45">
        <v>1</v>
      </c>
    </row>
    <row r="37" spans="1:9" x14ac:dyDescent="0.25">
      <c r="A37" s="57">
        <v>134</v>
      </c>
      <c r="B37" s="42" t="s">
        <v>5</v>
      </c>
      <c r="C37" s="42" t="s">
        <v>58</v>
      </c>
      <c r="D37" s="42" t="s">
        <v>59</v>
      </c>
      <c r="E37" s="49" t="s">
        <v>13</v>
      </c>
      <c r="F37" s="49" t="s">
        <v>139</v>
      </c>
      <c r="G37" s="44">
        <v>297</v>
      </c>
      <c r="H37" s="44">
        <v>55</v>
      </c>
      <c r="I37" s="44">
        <v>1</v>
      </c>
    </row>
    <row r="38" spans="1:9" x14ac:dyDescent="0.25">
      <c r="A38" s="58">
        <v>3064</v>
      </c>
      <c r="B38" s="43" t="s">
        <v>5</v>
      </c>
      <c r="C38" s="43" t="s">
        <v>60</v>
      </c>
      <c r="D38" s="43" t="s">
        <v>61</v>
      </c>
      <c r="E38" s="50" t="s">
        <v>15</v>
      </c>
      <c r="F38" s="50" t="s">
        <v>140</v>
      </c>
      <c r="G38" s="45">
        <v>317</v>
      </c>
      <c r="H38" s="45">
        <v>13</v>
      </c>
      <c r="I38" s="45">
        <v>1</v>
      </c>
    </row>
    <row r="39" spans="1:9" x14ac:dyDescent="0.25">
      <c r="A39" s="57">
        <v>433</v>
      </c>
      <c r="B39" s="42" t="s">
        <v>10</v>
      </c>
      <c r="C39" s="42" t="s">
        <v>62</v>
      </c>
      <c r="D39" s="42" t="s">
        <v>63</v>
      </c>
      <c r="E39" s="49" t="s">
        <v>22</v>
      </c>
      <c r="F39" s="49" t="s">
        <v>142</v>
      </c>
      <c r="G39" s="44">
        <v>277</v>
      </c>
      <c r="H39" s="44">
        <v>277</v>
      </c>
      <c r="I39" s="44">
        <v>1</v>
      </c>
    </row>
    <row r="40" spans="1:9" x14ac:dyDescent="0.25">
      <c r="A40" s="58">
        <v>416</v>
      </c>
      <c r="B40" s="43" t="s">
        <v>10</v>
      </c>
      <c r="C40" s="43" t="s">
        <v>247</v>
      </c>
      <c r="D40" s="43" t="s">
        <v>64</v>
      </c>
      <c r="E40" s="50" t="s">
        <v>7</v>
      </c>
      <c r="F40" s="50" t="s">
        <v>142</v>
      </c>
      <c r="G40" s="45">
        <v>291</v>
      </c>
      <c r="H40" s="45">
        <v>291</v>
      </c>
      <c r="I40" s="45">
        <v>1</v>
      </c>
    </row>
    <row r="41" spans="1:9" x14ac:dyDescent="0.25">
      <c r="A41" s="57">
        <v>421</v>
      </c>
      <c r="B41" s="42" t="s">
        <v>10</v>
      </c>
      <c r="C41" s="42" t="s">
        <v>65</v>
      </c>
      <c r="D41" s="42" t="s">
        <v>66</v>
      </c>
      <c r="E41" s="49" t="s">
        <v>33</v>
      </c>
      <c r="F41" s="49" t="s">
        <v>142</v>
      </c>
      <c r="G41" s="44">
        <v>546</v>
      </c>
      <c r="H41" s="44">
        <v>546</v>
      </c>
      <c r="I41" s="44">
        <v>1</v>
      </c>
    </row>
    <row r="42" spans="1:9" x14ac:dyDescent="0.25">
      <c r="A42" s="58">
        <v>116</v>
      </c>
      <c r="B42" s="43" t="s">
        <v>5</v>
      </c>
      <c r="C42" s="43" t="s">
        <v>238</v>
      </c>
      <c r="D42" s="43" t="s">
        <v>67</v>
      </c>
      <c r="E42" s="50" t="s">
        <v>7</v>
      </c>
      <c r="F42" s="50" t="s">
        <v>143</v>
      </c>
      <c r="G42" s="45">
        <v>321</v>
      </c>
      <c r="H42" s="45">
        <v>252</v>
      </c>
      <c r="I42" s="45">
        <v>1</v>
      </c>
    </row>
    <row r="43" spans="1:9" ht="17.25" x14ac:dyDescent="0.25">
      <c r="A43" s="57">
        <v>189</v>
      </c>
      <c r="B43" s="42" t="s">
        <v>5</v>
      </c>
      <c r="C43" s="42" t="s">
        <v>279</v>
      </c>
      <c r="D43" s="42" t="s">
        <v>68</v>
      </c>
      <c r="E43" s="49" t="s">
        <v>33</v>
      </c>
      <c r="F43" s="49" t="s">
        <v>143</v>
      </c>
      <c r="G43" s="44">
        <v>334</v>
      </c>
      <c r="H43" s="44">
        <f>242+1</f>
        <v>243</v>
      </c>
      <c r="I43" s="44">
        <v>1</v>
      </c>
    </row>
    <row r="44" spans="1:9" x14ac:dyDescent="0.25">
      <c r="A44" s="58">
        <v>242</v>
      </c>
      <c r="B44" s="43" t="s">
        <v>5</v>
      </c>
      <c r="C44" s="43" t="s">
        <v>239</v>
      </c>
      <c r="D44" s="43" t="s">
        <v>69</v>
      </c>
      <c r="E44" s="50" t="s">
        <v>15</v>
      </c>
      <c r="F44" s="50" t="s">
        <v>178</v>
      </c>
      <c r="G44" s="45">
        <v>126</v>
      </c>
      <c r="H44" s="45">
        <v>72</v>
      </c>
      <c r="I44" s="45">
        <v>1</v>
      </c>
    </row>
    <row r="45" spans="1:9" x14ac:dyDescent="0.25">
      <c r="A45" s="57">
        <v>121</v>
      </c>
      <c r="B45" s="42" t="s">
        <v>5</v>
      </c>
      <c r="C45" s="42" t="s">
        <v>240</v>
      </c>
      <c r="D45" s="42" t="s">
        <v>70</v>
      </c>
      <c r="E45" s="49" t="s">
        <v>22</v>
      </c>
      <c r="F45" s="49" t="s">
        <v>133</v>
      </c>
      <c r="G45" s="44">
        <v>344</v>
      </c>
      <c r="H45" s="44">
        <v>223</v>
      </c>
      <c r="I45" s="44">
        <v>1</v>
      </c>
    </row>
    <row r="46" spans="1:9" x14ac:dyDescent="0.25">
      <c r="A46" s="58">
        <v>417</v>
      </c>
      <c r="B46" s="43" t="s">
        <v>10</v>
      </c>
      <c r="C46" s="43" t="s">
        <v>71</v>
      </c>
      <c r="D46" s="43" t="s">
        <v>72</v>
      </c>
      <c r="E46" s="50" t="s">
        <v>7</v>
      </c>
      <c r="F46" s="50" t="s">
        <v>142</v>
      </c>
      <c r="G46" s="45">
        <v>333</v>
      </c>
      <c r="H46" s="45">
        <v>333</v>
      </c>
      <c r="I46" s="45">
        <v>1</v>
      </c>
    </row>
    <row r="47" spans="1:9" x14ac:dyDescent="0.25">
      <c r="A47" s="57">
        <v>262</v>
      </c>
      <c r="B47" s="42" t="s">
        <v>10</v>
      </c>
      <c r="C47" s="42" t="s">
        <v>73</v>
      </c>
      <c r="D47" s="42" t="s">
        <v>74</v>
      </c>
      <c r="E47" s="49" t="s">
        <v>15</v>
      </c>
      <c r="F47" s="49" t="s">
        <v>139</v>
      </c>
      <c r="G47" s="44">
        <v>340</v>
      </c>
      <c r="H47" s="44">
        <v>81</v>
      </c>
      <c r="I47" s="44">
        <v>1</v>
      </c>
    </row>
    <row r="48" spans="1:9" x14ac:dyDescent="0.25">
      <c r="A48" s="58">
        <v>264</v>
      </c>
      <c r="B48" s="43" t="s">
        <v>10</v>
      </c>
      <c r="C48" s="43" t="s">
        <v>248</v>
      </c>
      <c r="D48" s="43" t="s">
        <v>75</v>
      </c>
      <c r="E48" s="50" t="s">
        <v>13</v>
      </c>
      <c r="F48" s="50" t="s">
        <v>139</v>
      </c>
      <c r="G48" s="45">
        <v>349</v>
      </c>
      <c r="H48" s="45">
        <v>111</v>
      </c>
      <c r="I48" s="45">
        <v>1</v>
      </c>
    </row>
    <row r="49" spans="1:9" x14ac:dyDescent="0.25">
      <c r="A49" s="57">
        <v>135</v>
      </c>
      <c r="B49" s="42" t="s">
        <v>5</v>
      </c>
      <c r="C49" s="42" t="s">
        <v>249</v>
      </c>
      <c r="D49" s="42" t="s">
        <v>76</v>
      </c>
      <c r="E49" s="49" t="s">
        <v>15</v>
      </c>
      <c r="F49" s="49" t="s">
        <v>139</v>
      </c>
      <c r="G49" s="44">
        <v>381</v>
      </c>
      <c r="H49" s="44">
        <v>74</v>
      </c>
      <c r="I49" s="44">
        <v>1</v>
      </c>
    </row>
    <row r="50" spans="1:9" x14ac:dyDescent="0.25">
      <c r="A50" s="58">
        <v>435</v>
      </c>
      <c r="B50" s="43" t="s">
        <v>10</v>
      </c>
      <c r="C50" s="43" t="s">
        <v>77</v>
      </c>
      <c r="D50" s="43" t="s">
        <v>78</v>
      </c>
      <c r="E50" s="50" t="s">
        <v>15</v>
      </c>
      <c r="F50" s="50" t="s">
        <v>142</v>
      </c>
      <c r="G50" s="45">
        <v>202</v>
      </c>
      <c r="H50" s="45">
        <v>202</v>
      </c>
      <c r="I50" s="45">
        <v>1</v>
      </c>
    </row>
    <row r="51" spans="1:9" x14ac:dyDescent="0.25">
      <c r="A51" s="57">
        <v>165</v>
      </c>
      <c r="B51" s="42" t="s">
        <v>5</v>
      </c>
      <c r="C51" s="42" t="s">
        <v>79</v>
      </c>
      <c r="D51" s="42" t="s">
        <v>80</v>
      </c>
      <c r="E51" s="49" t="s">
        <v>25</v>
      </c>
      <c r="F51" s="49" t="s">
        <v>139</v>
      </c>
      <c r="G51" s="44">
        <v>639</v>
      </c>
      <c r="H51" s="44">
        <v>131</v>
      </c>
      <c r="I51" s="44">
        <v>1</v>
      </c>
    </row>
    <row r="52" spans="1:9" x14ac:dyDescent="0.25">
      <c r="A52" s="58">
        <v>290</v>
      </c>
      <c r="B52" s="43" t="s">
        <v>10</v>
      </c>
      <c r="C52" s="43" t="s">
        <v>81</v>
      </c>
      <c r="D52" s="43" t="s">
        <v>82</v>
      </c>
      <c r="E52" s="50" t="s">
        <v>15</v>
      </c>
      <c r="F52" s="50" t="s">
        <v>139</v>
      </c>
      <c r="G52" s="45">
        <v>289</v>
      </c>
      <c r="H52" s="45">
        <v>71</v>
      </c>
      <c r="I52" s="45">
        <v>1</v>
      </c>
    </row>
    <row r="53" spans="1:9" x14ac:dyDescent="0.25">
      <c r="A53" s="57">
        <v>169</v>
      </c>
      <c r="B53" s="42" t="s">
        <v>5</v>
      </c>
      <c r="C53" s="42" t="s">
        <v>83</v>
      </c>
      <c r="D53" s="42" t="s">
        <v>84</v>
      </c>
      <c r="E53" s="49" t="s">
        <v>22</v>
      </c>
      <c r="F53" s="49" t="s">
        <v>134</v>
      </c>
      <c r="G53" s="44">
        <v>268</v>
      </c>
      <c r="H53" s="44">
        <v>63</v>
      </c>
      <c r="I53" s="44">
        <v>1</v>
      </c>
    </row>
    <row r="54" spans="1:9" x14ac:dyDescent="0.25">
      <c r="A54" s="58">
        <v>292</v>
      </c>
      <c r="B54" s="43" t="s">
        <v>10</v>
      </c>
      <c r="C54" s="59" t="s">
        <v>186</v>
      </c>
      <c r="D54" s="43" t="s">
        <v>85</v>
      </c>
      <c r="E54" s="50" t="s">
        <v>41</v>
      </c>
      <c r="F54" s="56" t="s">
        <v>173</v>
      </c>
      <c r="G54" s="47">
        <v>650</v>
      </c>
      <c r="H54" s="45">
        <v>177</v>
      </c>
      <c r="I54" s="45">
        <v>2</v>
      </c>
    </row>
    <row r="55" spans="1:9" x14ac:dyDescent="0.25">
      <c r="A55" s="57">
        <v>170</v>
      </c>
      <c r="B55" s="42" t="s">
        <v>5</v>
      </c>
      <c r="C55" s="42" t="s">
        <v>241</v>
      </c>
      <c r="D55" s="42" t="s">
        <v>86</v>
      </c>
      <c r="E55" s="49" t="s">
        <v>13</v>
      </c>
      <c r="F55" s="49" t="s">
        <v>142</v>
      </c>
      <c r="G55" s="44">
        <v>376</v>
      </c>
      <c r="H55" s="44">
        <v>376</v>
      </c>
      <c r="I55" s="44">
        <v>1</v>
      </c>
    </row>
    <row r="56" spans="1:9" x14ac:dyDescent="0.25">
      <c r="A56" s="58">
        <v>161</v>
      </c>
      <c r="B56" s="43" t="s">
        <v>5</v>
      </c>
      <c r="C56" s="43" t="s">
        <v>242</v>
      </c>
      <c r="D56" s="43" t="s">
        <v>87</v>
      </c>
      <c r="E56" s="50" t="s">
        <v>15</v>
      </c>
      <c r="F56" s="50" t="s">
        <v>136</v>
      </c>
      <c r="G56" s="45">
        <v>619</v>
      </c>
      <c r="H56" s="45">
        <v>130</v>
      </c>
      <c r="I56" s="45">
        <v>1</v>
      </c>
    </row>
    <row r="57" spans="1:9" x14ac:dyDescent="0.25">
      <c r="A57" s="57">
        <v>117</v>
      </c>
      <c r="B57" s="42" t="s">
        <v>5</v>
      </c>
      <c r="C57" s="42" t="s">
        <v>88</v>
      </c>
      <c r="D57" s="42" t="s">
        <v>89</v>
      </c>
      <c r="E57" s="49" t="s">
        <v>15</v>
      </c>
      <c r="F57" s="49" t="s">
        <v>139</v>
      </c>
      <c r="G57" s="44">
        <v>425</v>
      </c>
      <c r="H57" s="44">
        <v>98</v>
      </c>
      <c r="I57" s="44">
        <v>1</v>
      </c>
    </row>
    <row r="58" spans="1:9" x14ac:dyDescent="0.25">
      <c r="A58" s="58">
        <v>302</v>
      </c>
      <c r="B58" s="43" t="s">
        <v>10</v>
      </c>
      <c r="C58" s="43" t="s">
        <v>90</v>
      </c>
      <c r="D58" s="43" t="s">
        <v>91</v>
      </c>
      <c r="E58" s="50" t="s">
        <v>13</v>
      </c>
      <c r="F58" s="50" t="s">
        <v>139</v>
      </c>
      <c r="G58" s="45">
        <v>581</v>
      </c>
      <c r="H58" s="45">
        <v>140</v>
      </c>
      <c r="I58" s="45">
        <v>1</v>
      </c>
    </row>
    <row r="59" spans="1:9" x14ac:dyDescent="0.25">
      <c r="A59" s="57">
        <v>3067</v>
      </c>
      <c r="B59" s="42" t="s">
        <v>5</v>
      </c>
      <c r="C59" s="42" t="s">
        <v>92</v>
      </c>
      <c r="D59" s="42" t="s">
        <v>93</v>
      </c>
      <c r="E59" s="49" t="s">
        <v>22</v>
      </c>
      <c r="F59" s="49" t="s">
        <v>179</v>
      </c>
      <c r="G59" s="44">
        <v>305</v>
      </c>
      <c r="H59" s="44">
        <v>23</v>
      </c>
      <c r="I59" s="44">
        <v>1</v>
      </c>
    </row>
    <row r="60" spans="1:9" x14ac:dyDescent="0.25">
      <c r="A60" s="58">
        <v>174</v>
      </c>
      <c r="B60" s="43" t="s">
        <v>5</v>
      </c>
      <c r="C60" s="43" t="s">
        <v>94</v>
      </c>
      <c r="D60" s="43" t="s">
        <v>95</v>
      </c>
      <c r="E60" s="50" t="s">
        <v>33</v>
      </c>
      <c r="F60" s="50" t="s">
        <v>134</v>
      </c>
      <c r="G60" s="45">
        <v>336</v>
      </c>
      <c r="H60" s="45">
        <v>240</v>
      </c>
      <c r="I60" s="45">
        <v>1</v>
      </c>
    </row>
    <row r="61" spans="1:9" x14ac:dyDescent="0.25">
      <c r="A61" s="57">
        <v>409</v>
      </c>
      <c r="B61" s="42" t="s">
        <v>10</v>
      </c>
      <c r="C61" s="42" t="s">
        <v>250</v>
      </c>
      <c r="D61" s="42" t="s">
        <v>96</v>
      </c>
      <c r="E61" s="49" t="s">
        <v>9</v>
      </c>
      <c r="F61" s="49" t="s">
        <v>139</v>
      </c>
      <c r="G61" s="44">
        <v>414</v>
      </c>
      <c r="H61" s="44">
        <v>141</v>
      </c>
      <c r="I61" s="44">
        <v>1</v>
      </c>
    </row>
    <row r="62" spans="1:9" x14ac:dyDescent="0.25">
      <c r="A62" s="58">
        <v>187</v>
      </c>
      <c r="B62" s="43" t="s">
        <v>5</v>
      </c>
      <c r="C62" s="43" t="s">
        <v>243</v>
      </c>
      <c r="D62" s="43" t="s">
        <v>98</v>
      </c>
      <c r="E62" s="50" t="s">
        <v>7</v>
      </c>
      <c r="F62" s="50" t="s">
        <v>174</v>
      </c>
      <c r="G62" s="45">
        <v>240</v>
      </c>
      <c r="H62" s="45">
        <v>193</v>
      </c>
      <c r="I62" s="45">
        <v>1</v>
      </c>
    </row>
    <row r="63" spans="1:9" x14ac:dyDescent="0.25">
      <c r="A63" s="57">
        <v>427</v>
      </c>
      <c r="B63" s="42" t="s">
        <v>10</v>
      </c>
      <c r="C63" s="42" t="s">
        <v>99</v>
      </c>
      <c r="D63" s="42" t="s">
        <v>100</v>
      </c>
      <c r="E63" s="49" t="s">
        <v>33</v>
      </c>
      <c r="F63" s="49" t="s">
        <v>142</v>
      </c>
      <c r="G63" s="44">
        <v>284</v>
      </c>
      <c r="H63" s="44">
        <v>284</v>
      </c>
      <c r="I63" s="44">
        <v>1</v>
      </c>
    </row>
    <row r="64" spans="1:9" x14ac:dyDescent="0.25">
      <c r="A64" s="58">
        <v>428</v>
      </c>
      <c r="B64" s="43" t="s">
        <v>10</v>
      </c>
      <c r="C64" s="43" t="s">
        <v>251</v>
      </c>
      <c r="D64" s="43" t="s">
        <v>101</v>
      </c>
      <c r="E64" s="50" t="s">
        <v>22</v>
      </c>
      <c r="F64" s="50" t="s">
        <v>142</v>
      </c>
      <c r="G64" s="45">
        <v>423</v>
      </c>
      <c r="H64" s="45">
        <v>423</v>
      </c>
      <c r="I64" s="45">
        <v>1</v>
      </c>
    </row>
    <row r="65" spans="1:10" x14ac:dyDescent="0.25">
      <c r="A65" s="57">
        <v>324</v>
      </c>
      <c r="B65" s="42" t="s">
        <v>10</v>
      </c>
      <c r="C65" s="42" t="s">
        <v>102</v>
      </c>
      <c r="D65" s="42" t="s">
        <v>103</v>
      </c>
      <c r="E65" s="49" t="s">
        <v>13</v>
      </c>
      <c r="F65" s="49" t="s">
        <v>139</v>
      </c>
      <c r="G65" s="44">
        <v>442</v>
      </c>
      <c r="H65" s="44">
        <v>115</v>
      </c>
      <c r="I65" s="44">
        <v>1</v>
      </c>
    </row>
    <row r="66" spans="1:10" ht="17.25" x14ac:dyDescent="0.25">
      <c r="A66" s="58">
        <v>183</v>
      </c>
      <c r="B66" s="43" t="s">
        <v>5</v>
      </c>
      <c r="C66" s="43" t="s">
        <v>280</v>
      </c>
      <c r="D66" s="43" t="s">
        <v>105</v>
      </c>
      <c r="E66" s="50" t="s">
        <v>15</v>
      </c>
      <c r="F66" s="50" t="s">
        <v>139</v>
      </c>
      <c r="G66" s="45">
        <v>286</v>
      </c>
      <c r="H66" s="45">
        <v>40</v>
      </c>
      <c r="I66" s="45">
        <v>1</v>
      </c>
    </row>
    <row r="67" spans="1:10" x14ac:dyDescent="0.25">
      <c r="A67" s="57">
        <v>327</v>
      </c>
      <c r="B67" s="42" t="s">
        <v>10</v>
      </c>
      <c r="C67" s="42" t="s">
        <v>106</v>
      </c>
      <c r="D67" s="42" t="s">
        <v>107</v>
      </c>
      <c r="E67" s="49" t="s">
        <v>13</v>
      </c>
      <c r="F67" s="49" t="s">
        <v>139</v>
      </c>
      <c r="G67" s="44">
        <v>526</v>
      </c>
      <c r="H67" s="44">
        <v>127</v>
      </c>
      <c r="I67" s="44">
        <v>1</v>
      </c>
    </row>
    <row r="68" spans="1:10" x14ac:dyDescent="0.25">
      <c r="A68" s="58">
        <v>198</v>
      </c>
      <c r="B68" s="43" t="s">
        <v>5</v>
      </c>
      <c r="C68" s="43" t="s">
        <v>108</v>
      </c>
      <c r="D68" s="43" t="s">
        <v>109</v>
      </c>
      <c r="E68" s="50" t="s">
        <v>22</v>
      </c>
      <c r="F68" s="56" t="s">
        <v>139</v>
      </c>
      <c r="G68" s="47">
        <v>518</v>
      </c>
      <c r="H68" s="45">
        <v>137</v>
      </c>
      <c r="I68" s="45">
        <v>2</v>
      </c>
    </row>
    <row r="69" spans="1:10" x14ac:dyDescent="0.25">
      <c r="A69" s="57">
        <v>332</v>
      </c>
      <c r="B69" s="42" t="s">
        <v>10</v>
      </c>
      <c r="C69" s="42" t="s">
        <v>252</v>
      </c>
      <c r="D69" s="42" t="s">
        <v>111</v>
      </c>
      <c r="E69" s="49" t="s">
        <v>22</v>
      </c>
      <c r="F69" s="49" t="s">
        <v>139</v>
      </c>
      <c r="G69" s="44">
        <v>465</v>
      </c>
      <c r="H69" s="44">
        <v>115</v>
      </c>
      <c r="I69" s="44">
        <v>1</v>
      </c>
    </row>
    <row r="70" spans="1:10" x14ac:dyDescent="0.25">
      <c r="A70" s="58">
        <v>125</v>
      </c>
      <c r="B70" s="43" t="s">
        <v>5</v>
      </c>
      <c r="C70" s="43" t="s">
        <v>244</v>
      </c>
      <c r="D70" s="43" t="s">
        <v>112</v>
      </c>
      <c r="E70" s="50" t="s">
        <v>13</v>
      </c>
      <c r="F70" s="50" t="s">
        <v>143</v>
      </c>
      <c r="G70" s="45">
        <v>366</v>
      </c>
      <c r="H70" s="45">
        <v>276</v>
      </c>
      <c r="I70" s="45">
        <v>1</v>
      </c>
    </row>
    <row r="71" spans="1:10" x14ac:dyDescent="0.25">
      <c r="A71" s="57">
        <v>336</v>
      </c>
      <c r="B71" s="42" t="s">
        <v>10</v>
      </c>
      <c r="C71" s="42" t="s">
        <v>113</v>
      </c>
      <c r="D71" s="42" t="s">
        <v>114</v>
      </c>
      <c r="E71" s="49" t="s">
        <v>13</v>
      </c>
      <c r="F71" s="49" t="s">
        <v>139</v>
      </c>
      <c r="G71" s="44">
        <v>267</v>
      </c>
      <c r="H71" s="44">
        <v>64</v>
      </c>
      <c r="I71" s="44">
        <v>1</v>
      </c>
    </row>
    <row r="72" spans="1:10" x14ac:dyDescent="0.25">
      <c r="A72" s="58">
        <v>335</v>
      </c>
      <c r="B72" s="43" t="s">
        <v>10</v>
      </c>
      <c r="C72" s="43" t="s">
        <v>115</v>
      </c>
      <c r="D72" s="43" t="s">
        <v>116</v>
      </c>
      <c r="E72" s="50" t="s">
        <v>15</v>
      </c>
      <c r="F72" s="50" t="s">
        <v>139</v>
      </c>
      <c r="G72" s="45">
        <v>463</v>
      </c>
      <c r="H72" s="45">
        <v>123</v>
      </c>
      <c r="I72" s="45">
        <v>1</v>
      </c>
    </row>
    <row r="73" spans="1:10" x14ac:dyDescent="0.25">
      <c r="A73" s="57">
        <v>338</v>
      </c>
      <c r="B73" s="42" t="s">
        <v>10</v>
      </c>
      <c r="C73" s="42" t="s">
        <v>117</v>
      </c>
      <c r="D73" s="42" t="s">
        <v>118</v>
      </c>
      <c r="E73" s="49" t="s">
        <v>13</v>
      </c>
      <c r="F73" s="49" t="s">
        <v>139</v>
      </c>
      <c r="G73" s="44">
        <v>350</v>
      </c>
      <c r="H73" s="44">
        <v>92</v>
      </c>
      <c r="I73" s="44">
        <v>1</v>
      </c>
    </row>
    <row r="74" spans="1:10" x14ac:dyDescent="0.25">
      <c r="A74" s="58">
        <v>210</v>
      </c>
      <c r="B74" s="43" t="s">
        <v>5</v>
      </c>
      <c r="C74" s="43" t="s">
        <v>245</v>
      </c>
      <c r="D74" s="43" t="s">
        <v>119</v>
      </c>
      <c r="E74" s="50" t="s">
        <v>15</v>
      </c>
      <c r="F74" s="50" t="s">
        <v>139</v>
      </c>
      <c r="G74" s="45">
        <v>439</v>
      </c>
      <c r="H74" s="45">
        <v>80</v>
      </c>
      <c r="I74" s="45">
        <v>1</v>
      </c>
    </row>
    <row r="75" spans="1:10" x14ac:dyDescent="0.25">
      <c r="A75" s="51" t="s">
        <v>129</v>
      </c>
      <c r="B75" s="46"/>
      <c r="C75" s="46">
        <f>COUNTA(C3:C74)</f>
        <v>72</v>
      </c>
      <c r="D75" s="46"/>
      <c r="E75" s="46"/>
      <c r="F75" s="46"/>
      <c r="G75" s="48">
        <f>SUM(G3:G74)</f>
        <v>28390</v>
      </c>
      <c r="H75" s="48">
        <f>SUM(H3:H74)</f>
        <v>13512</v>
      </c>
      <c r="I75" s="48">
        <f>SUM(I3:I74)</f>
        <v>74</v>
      </c>
    </row>
    <row r="76" spans="1:10" ht="15" customHeight="1" x14ac:dyDescent="0.25">
      <c r="B76" s="72" t="s">
        <v>282</v>
      </c>
      <c r="C76" s="72"/>
      <c r="D76" s="72"/>
      <c r="E76" s="72"/>
      <c r="F76" s="72"/>
      <c r="G76" s="72"/>
      <c r="H76" s="72"/>
      <c r="I76" s="72"/>
      <c r="J76" s="41"/>
    </row>
    <row r="77" spans="1:10" x14ac:dyDescent="0.25">
      <c r="B77" s="64" t="s">
        <v>121</v>
      </c>
      <c r="C77" s="64"/>
      <c r="D77" s="64"/>
      <c r="E77" s="64"/>
      <c r="F77" s="64"/>
      <c r="G77" s="64"/>
      <c r="H77" s="64"/>
      <c r="I77" s="64"/>
      <c r="J77" s="109"/>
    </row>
    <row r="78" spans="1:10" x14ac:dyDescent="0.25">
      <c r="B78" s="64" t="s">
        <v>301</v>
      </c>
      <c r="C78" s="64"/>
      <c r="D78" s="64"/>
      <c r="E78" s="64"/>
      <c r="F78" s="64"/>
      <c r="G78" s="64"/>
      <c r="H78" s="64"/>
      <c r="I78" s="64"/>
    </row>
    <row r="79" spans="1:10" ht="15" customHeight="1" x14ac:dyDescent="0.25">
      <c r="B79" s="66" t="s">
        <v>295</v>
      </c>
      <c r="C79" s="66"/>
      <c r="D79" s="66"/>
      <c r="E79" s="66"/>
      <c r="F79" s="66"/>
      <c r="G79" s="66"/>
      <c r="H79" s="66"/>
      <c r="I79" s="66"/>
      <c r="J79" s="111"/>
    </row>
    <row r="80" spans="1:10" x14ac:dyDescent="0.25">
      <c r="B80" s="61" t="s">
        <v>296</v>
      </c>
      <c r="C80" s="61"/>
      <c r="D80" s="61"/>
      <c r="E80" s="61"/>
      <c r="F80" s="61"/>
      <c r="G80" s="61"/>
      <c r="H80" s="61"/>
      <c r="I80" s="61"/>
      <c r="J80" s="110"/>
    </row>
    <row r="81" spans="2:10" x14ac:dyDescent="0.25">
      <c r="B81" s="64" t="s">
        <v>297</v>
      </c>
      <c r="C81" s="64"/>
      <c r="D81" s="64"/>
      <c r="E81" s="64"/>
      <c r="F81" s="64"/>
      <c r="G81" s="64"/>
      <c r="H81" s="64"/>
      <c r="I81" s="64"/>
      <c r="J81" s="109"/>
    </row>
    <row r="82" spans="2:10" x14ac:dyDescent="0.25">
      <c r="B82" s="64" t="s">
        <v>298</v>
      </c>
      <c r="C82" s="64"/>
      <c r="D82" s="64"/>
      <c r="E82" s="64"/>
      <c r="F82" s="64"/>
      <c r="G82" s="64"/>
      <c r="H82" s="64"/>
      <c r="I82" s="64"/>
      <c r="J82" s="109"/>
    </row>
  </sheetData>
  <mergeCells count="7">
    <mergeCell ref="B78:I78"/>
    <mergeCell ref="B79:I79"/>
    <mergeCell ref="B77:I77"/>
    <mergeCell ref="B76:I76"/>
    <mergeCell ref="B82:I82"/>
    <mergeCell ref="B81:I81"/>
    <mergeCell ref="A1:I1"/>
  </mergeCells>
  <pageMargins left="0.7" right="0.7" top="0.75" bottom="0.75" header="0.3" footer="0.3"/>
  <pageSetup scale="67"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5" zoomScaleNormal="85" workbookViewId="0">
      <pane ySplit="2" topLeftCell="A3" activePane="bottomLeft" state="frozen"/>
      <selection pane="bottomLeft" activeCell="D45" sqref="D45"/>
    </sheetView>
  </sheetViews>
  <sheetFormatPr defaultRowHeight="15" x14ac:dyDescent="0.25"/>
  <cols>
    <col min="1" max="1" width="8.85546875" bestFit="1" customWidth="1"/>
    <col min="2" max="2" width="52.7109375" customWidth="1"/>
    <col min="3" max="3" width="9.7109375" style="26" customWidth="1"/>
    <col min="4" max="4" width="8.7109375" style="26" customWidth="1"/>
    <col min="5" max="5" width="17.140625" customWidth="1"/>
    <col min="6" max="6" width="11.140625" customWidth="1"/>
    <col min="7" max="7" width="24.5703125" bestFit="1" customWidth="1"/>
    <col min="8" max="8" width="17" customWidth="1"/>
  </cols>
  <sheetData>
    <row r="1" spans="1:9" ht="18.75" x14ac:dyDescent="0.25">
      <c r="A1" s="113" t="s">
        <v>281</v>
      </c>
      <c r="B1" s="113"/>
      <c r="C1" s="113"/>
      <c r="D1" s="113"/>
      <c r="E1" s="113"/>
      <c r="F1" s="113"/>
      <c r="G1" s="113"/>
      <c r="H1" s="113"/>
      <c r="I1" s="25"/>
    </row>
    <row r="2" spans="1:9" ht="30" x14ac:dyDescent="0.25">
      <c r="A2" s="104" t="s">
        <v>0</v>
      </c>
      <c r="B2" s="104" t="s">
        <v>2</v>
      </c>
      <c r="C2" s="104" t="s">
        <v>4</v>
      </c>
      <c r="D2" s="104" t="s">
        <v>1</v>
      </c>
      <c r="E2" s="104" t="s">
        <v>180</v>
      </c>
      <c r="F2" s="104" t="s">
        <v>181</v>
      </c>
      <c r="G2" s="104" t="s">
        <v>182</v>
      </c>
      <c r="H2" s="104" t="s">
        <v>183</v>
      </c>
    </row>
    <row r="3" spans="1:9" ht="15.75" x14ac:dyDescent="0.25">
      <c r="A3" s="115">
        <v>404</v>
      </c>
      <c r="B3" s="52" t="s">
        <v>16</v>
      </c>
      <c r="C3" s="105" t="str">
        <f ca="1">"Ward "&amp;Table3[[#This Row],[Ward]]</f>
        <v>Ward 5</v>
      </c>
      <c r="D3" s="105" t="s">
        <v>10</v>
      </c>
      <c r="E3" s="106" t="s">
        <v>185</v>
      </c>
      <c r="F3" s="106"/>
      <c r="G3" s="107"/>
      <c r="H3" s="107"/>
    </row>
    <row r="4" spans="1:9" ht="15.75" x14ac:dyDescent="0.25">
      <c r="A4" s="115">
        <v>220</v>
      </c>
      <c r="B4" s="52" t="s">
        <v>18</v>
      </c>
      <c r="C4" s="105" t="str">
        <f ca="1">"Ward "&amp;Table3[[#This Row],[Ward]]</f>
        <v>Ward 1</v>
      </c>
      <c r="D4" s="105" t="s">
        <v>10</v>
      </c>
      <c r="E4" s="52"/>
      <c r="F4" s="106" t="s">
        <v>185</v>
      </c>
      <c r="G4" s="52"/>
      <c r="H4" s="52"/>
    </row>
    <row r="5" spans="1:9" x14ac:dyDescent="0.25">
      <c r="A5" s="115">
        <v>442</v>
      </c>
      <c r="B5" s="52" t="s">
        <v>227</v>
      </c>
      <c r="C5" s="105" t="str">
        <f ca="1">"Ward "&amp;Table3[[#This Row],[Ward]]</f>
        <v>Ward 1</v>
      </c>
      <c r="D5" s="105" t="s">
        <v>10</v>
      </c>
      <c r="E5" s="52"/>
      <c r="F5" s="52"/>
      <c r="G5" s="108" t="s">
        <v>190</v>
      </c>
      <c r="H5" s="52"/>
    </row>
    <row r="6" spans="1:9" ht="15.75" x14ac:dyDescent="0.25">
      <c r="A6" s="115">
        <v>248</v>
      </c>
      <c r="B6" s="52" t="s">
        <v>43</v>
      </c>
      <c r="C6" s="105" t="str">
        <f ca="1">"Ward "&amp;Table3[[#This Row],[Ward]]</f>
        <v>Ward 1</v>
      </c>
      <c r="D6" s="105" t="s">
        <v>5</v>
      </c>
      <c r="E6" s="106" t="s">
        <v>184</v>
      </c>
      <c r="F6" s="107"/>
      <c r="G6" s="108" t="s">
        <v>191</v>
      </c>
      <c r="H6" s="52"/>
    </row>
    <row r="7" spans="1:9" ht="15.75" x14ac:dyDescent="0.25">
      <c r="A7" s="115">
        <v>405</v>
      </c>
      <c r="B7" s="52" t="s">
        <v>39</v>
      </c>
      <c r="C7" s="105" t="str">
        <f ca="1">"Ward "&amp;Table3[[#This Row],[Ward]]</f>
        <v>Ward 3</v>
      </c>
      <c r="D7" s="105" t="s">
        <v>10</v>
      </c>
      <c r="E7" s="106" t="s">
        <v>185</v>
      </c>
      <c r="F7" s="107"/>
      <c r="G7" s="107"/>
      <c r="H7" s="52"/>
    </row>
    <row r="8" spans="1:9" ht="15.75" x14ac:dyDescent="0.25">
      <c r="A8" s="115">
        <v>407</v>
      </c>
      <c r="B8" s="52" t="s">
        <v>188</v>
      </c>
      <c r="C8" s="105" t="str">
        <f ca="1">"Ward "&amp;Table3[[#This Row],[Ward]]</f>
        <v>Ward 6</v>
      </c>
      <c r="D8" s="105" t="s">
        <v>10</v>
      </c>
      <c r="E8" s="106" t="s">
        <v>184</v>
      </c>
      <c r="F8" s="107"/>
      <c r="G8" s="107"/>
      <c r="H8" s="107"/>
    </row>
    <row r="9" spans="1:9" ht="15.75" x14ac:dyDescent="0.25">
      <c r="A9" s="115">
        <v>1124</v>
      </c>
      <c r="B9" s="52" t="s">
        <v>234</v>
      </c>
      <c r="C9" s="105" t="str">
        <f ca="1">"Ward "&amp;Table3[[#This Row],[Ward]]</f>
        <v>Ward 8</v>
      </c>
      <c r="D9" s="105" t="s">
        <v>5</v>
      </c>
      <c r="E9" s="52"/>
      <c r="F9" s="106" t="s">
        <v>185</v>
      </c>
      <c r="G9" s="52"/>
      <c r="H9" s="52"/>
    </row>
    <row r="10" spans="1:9" ht="15.75" x14ac:dyDescent="0.25">
      <c r="A10" s="115">
        <v>366</v>
      </c>
      <c r="B10" s="52" t="s">
        <v>235</v>
      </c>
      <c r="C10" s="105" t="str">
        <f ca="1">"Ward "&amp;Table3[[#This Row],[Ward]]</f>
        <v>Ward 1</v>
      </c>
      <c r="D10" s="105" t="s">
        <v>5</v>
      </c>
      <c r="E10" s="106" t="s">
        <v>185</v>
      </c>
      <c r="F10" s="106"/>
      <c r="G10" s="107"/>
      <c r="H10" s="52"/>
    </row>
    <row r="11" spans="1:9" ht="15.75" x14ac:dyDescent="0.25">
      <c r="A11" s="115">
        <v>115</v>
      </c>
      <c r="B11" s="52" t="s">
        <v>237</v>
      </c>
      <c r="C11" s="105" t="str">
        <f ca="1">"Ward "&amp;Table3[[#This Row],[Ward]]</f>
        <v>Ward 1</v>
      </c>
      <c r="D11" s="105" t="s">
        <v>5</v>
      </c>
      <c r="E11" s="107"/>
      <c r="F11" s="106" t="s">
        <v>185</v>
      </c>
      <c r="G11" s="107"/>
      <c r="H11" s="52"/>
    </row>
    <row r="12" spans="1:9" ht="15.75" x14ac:dyDescent="0.25">
      <c r="A12" s="115">
        <v>3064</v>
      </c>
      <c r="B12" s="52" t="s">
        <v>60</v>
      </c>
      <c r="C12" s="105" t="str">
        <f ca="1">"Ward "&amp;Table3[[#This Row],[Ward]]</f>
        <v>Ward 5</v>
      </c>
      <c r="D12" s="105" t="s">
        <v>5</v>
      </c>
      <c r="E12" s="107"/>
      <c r="F12" s="107"/>
      <c r="G12" s="107"/>
      <c r="H12" s="106" t="s">
        <v>185</v>
      </c>
    </row>
    <row r="13" spans="1:9" ht="15.75" x14ac:dyDescent="0.25">
      <c r="A13" s="115">
        <v>433</v>
      </c>
      <c r="B13" s="52" t="s">
        <v>189</v>
      </c>
      <c r="C13" s="105" t="str">
        <f ca="1">"Ward "&amp;Table3[[#This Row],[Ward]]</f>
        <v>Ward 6</v>
      </c>
      <c r="D13" s="105" t="s">
        <v>10</v>
      </c>
      <c r="E13" s="106" t="s">
        <v>184</v>
      </c>
      <c r="F13" s="107"/>
      <c r="G13" s="107"/>
      <c r="H13" s="107"/>
    </row>
    <row r="14" spans="1:9" ht="15.75" x14ac:dyDescent="0.25">
      <c r="A14" s="115">
        <v>262</v>
      </c>
      <c r="B14" s="52" t="s">
        <v>73</v>
      </c>
      <c r="C14" s="105" t="str">
        <f ca="1">"Ward "&amp;Table3[[#This Row],[Ward]]</f>
        <v>Ward 5</v>
      </c>
      <c r="D14" s="105" t="s">
        <v>10</v>
      </c>
      <c r="E14" s="52"/>
      <c r="F14" s="106" t="s">
        <v>185</v>
      </c>
      <c r="G14" s="52"/>
      <c r="H14" s="52"/>
    </row>
    <row r="15" spans="1:9" x14ac:dyDescent="0.25">
      <c r="A15" s="115">
        <v>135</v>
      </c>
      <c r="B15" s="52" t="s">
        <v>249</v>
      </c>
      <c r="C15" s="105" t="str">
        <f ca="1">"Ward "&amp;Table3[[#This Row],[Ward]]</f>
        <v>Ward 5</v>
      </c>
      <c r="D15" s="105" t="s">
        <v>5</v>
      </c>
      <c r="E15" s="107"/>
      <c r="F15" s="107"/>
      <c r="G15" s="108" t="s">
        <v>190</v>
      </c>
      <c r="H15" s="107"/>
    </row>
    <row r="16" spans="1:9" ht="15.75" x14ac:dyDescent="0.25">
      <c r="A16" s="115">
        <v>435</v>
      </c>
      <c r="B16" s="52" t="s">
        <v>187</v>
      </c>
      <c r="C16" s="105" t="str">
        <f ca="1">"Ward "&amp;Table3[[#This Row],[Ward]]</f>
        <v>Ward 5</v>
      </c>
      <c r="D16" s="105" t="s">
        <v>10</v>
      </c>
      <c r="E16" s="107"/>
      <c r="F16" s="106" t="s">
        <v>185</v>
      </c>
      <c r="G16" s="107"/>
      <c r="H16" s="107"/>
    </row>
    <row r="17" spans="1:8" x14ac:dyDescent="0.25">
      <c r="A17" s="115">
        <v>292</v>
      </c>
      <c r="B17" s="52" t="s">
        <v>186</v>
      </c>
      <c r="C17" s="105" t="str">
        <f ca="1">"Ward "&amp;Table3[[#This Row],[Ward]]</f>
        <v>Ward 3</v>
      </c>
      <c r="D17" s="105" t="s">
        <v>10</v>
      </c>
      <c r="E17" s="52"/>
      <c r="F17" s="52"/>
      <c r="G17" s="108" t="s">
        <v>190</v>
      </c>
      <c r="H17" s="52"/>
    </row>
    <row r="18" spans="1:8" ht="15.75" x14ac:dyDescent="0.25">
      <c r="A18" s="115">
        <v>170</v>
      </c>
      <c r="B18" s="52" t="s">
        <v>304</v>
      </c>
      <c r="C18" s="105" t="str">
        <f ca="1">"Ward "&amp;Table3[[#This Row],[Ward]]</f>
        <v>Ward 4</v>
      </c>
      <c r="D18" s="105" t="s">
        <v>5</v>
      </c>
      <c r="E18" s="107"/>
      <c r="F18" s="107"/>
      <c r="G18" s="107"/>
      <c r="H18" s="106" t="s">
        <v>185</v>
      </c>
    </row>
    <row r="19" spans="1:8" ht="15.75" x14ac:dyDescent="0.25">
      <c r="A19" s="115">
        <v>117</v>
      </c>
      <c r="B19" s="52" t="s">
        <v>88</v>
      </c>
      <c r="C19" s="105" t="str">
        <f ca="1">"Ward "&amp;Table3[[#This Row],[Ward]]</f>
        <v>Ward 5</v>
      </c>
      <c r="D19" s="105" t="s">
        <v>5</v>
      </c>
      <c r="E19" s="107"/>
      <c r="F19" s="107"/>
      <c r="G19" s="107"/>
      <c r="H19" s="106" t="s">
        <v>185</v>
      </c>
    </row>
    <row r="20" spans="1:8" ht="15.75" x14ac:dyDescent="0.25">
      <c r="A20" s="115">
        <v>427</v>
      </c>
      <c r="B20" s="52" t="s">
        <v>99</v>
      </c>
      <c r="C20" s="105" t="str">
        <f ca="1">"Ward "&amp;Table3[[#This Row],[Ward]]</f>
        <v>Ward 7</v>
      </c>
      <c r="D20" s="105" t="s">
        <v>10</v>
      </c>
      <c r="E20" s="52"/>
      <c r="F20" s="52"/>
      <c r="G20" s="52"/>
      <c r="H20" s="106" t="s">
        <v>185</v>
      </c>
    </row>
    <row r="21" spans="1:8" ht="15.75" x14ac:dyDescent="0.25">
      <c r="A21" s="115">
        <v>324</v>
      </c>
      <c r="B21" s="52" t="s">
        <v>102</v>
      </c>
      <c r="C21" s="105" t="str">
        <f ca="1">"Ward "&amp;Table3[[#This Row],[Ward]]</f>
        <v>Ward 4</v>
      </c>
      <c r="D21" s="105" t="s">
        <v>10</v>
      </c>
      <c r="E21" s="107"/>
      <c r="F21" s="107"/>
      <c r="G21" s="107"/>
      <c r="H21" s="106" t="s">
        <v>185</v>
      </c>
    </row>
    <row r="22" spans="1:8" ht="15.75" x14ac:dyDescent="0.25">
      <c r="A22" s="115">
        <v>338</v>
      </c>
      <c r="B22" s="52" t="s">
        <v>117</v>
      </c>
      <c r="C22" s="105" t="str">
        <f ca="1">"Ward "&amp;Table3[[#This Row],[Ward]]</f>
        <v>Ward 8</v>
      </c>
      <c r="D22" s="105" t="s">
        <v>10</v>
      </c>
      <c r="E22" s="52"/>
      <c r="F22" s="106" t="s">
        <v>185</v>
      </c>
      <c r="G22" s="52"/>
      <c r="H22" s="52"/>
    </row>
    <row r="23" spans="1:8" ht="15.75" x14ac:dyDescent="0.25">
      <c r="A23" s="115">
        <v>210</v>
      </c>
      <c r="B23" s="52" t="s">
        <v>245</v>
      </c>
      <c r="C23" s="105" t="str">
        <f ca="1">"Ward "&amp;Table3[[#This Row],[Ward]]</f>
        <v>Ward 5</v>
      </c>
      <c r="D23" s="105" t="s">
        <v>5</v>
      </c>
      <c r="E23" s="107"/>
      <c r="F23" s="107"/>
      <c r="G23" s="107"/>
      <c r="H23" s="106" t="s">
        <v>185</v>
      </c>
    </row>
    <row r="24" spans="1:8" x14ac:dyDescent="0.25">
      <c r="A24" s="51" t="s">
        <v>129</v>
      </c>
      <c r="B24" s="46">
        <f>COUNTA(B3:B23)</f>
        <v>21</v>
      </c>
      <c r="C24" s="46"/>
      <c r="D24" s="46"/>
      <c r="E24" s="46">
        <f>COUNTA(E3:E23)</f>
        <v>6</v>
      </c>
      <c r="F24" s="46">
        <f>COUNTA(F3:F23)</f>
        <v>6</v>
      </c>
      <c r="G24" s="46">
        <f>COUNTA(G3:G23)</f>
        <v>4</v>
      </c>
      <c r="H24" s="46">
        <f>COUNTA(H3:H23)</f>
        <v>6</v>
      </c>
    </row>
    <row r="25" spans="1:8" x14ac:dyDescent="0.25">
      <c r="A25" s="27"/>
      <c r="B25" s="27" t="s">
        <v>192</v>
      </c>
      <c r="C25" s="114"/>
    </row>
    <row r="26" spans="1:8" x14ac:dyDescent="0.25">
      <c r="A26" s="27"/>
      <c r="B26" s="27" t="s">
        <v>193</v>
      </c>
      <c r="C26" s="114"/>
    </row>
  </sheetData>
  <mergeCells count="1">
    <mergeCell ref="A1:H1"/>
  </mergeCells>
  <pageMargins left="0.7" right="0.7" top="0.75" bottom="0.75" header="0.3" footer="0.3"/>
  <pageSetup scale="78"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D43" sqref="D43"/>
    </sheetView>
  </sheetViews>
  <sheetFormatPr defaultRowHeight="15" x14ac:dyDescent="0.25"/>
  <cols>
    <col min="2" max="2" width="10.5703125" customWidth="1"/>
    <col min="4" max="5" width="8.7109375" customWidth="1"/>
  </cols>
  <sheetData>
    <row r="1" spans="1:5" ht="18.75" x14ac:dyDescent="0.25">
      <c r="A1" s="29" t="s">
        <v>209</v>
      </c>
    </row>
    <row r="2" spans="1:5" ht="15.75" customHeight="1" x14ac:dyDescent="0.25">
      <c r="A2" s="98"/>
      <c r="B2" s="99" t="s">
        <v>203</v>
      </c>
      <c r="C2" s="99"/>
      <c r="D2" s="99"/>
      <c r="E2" s="99"/>
    </row>
    <row r="3" spans="1:5" ht="38.25" x14ac:dyDescent="0.25">
      <c r="A3" s="98" t="s">
        <v>204</v>
      </c>
      <c r="B3" s="100" t="s">
        <v>207</v>
      </c>
      <c r="C3" s="100" t="s">
        <v>211</v>
      </c>
      <c r="D3" s="100" t="s">
        <v>205</v>
      </c>
      <c r="E3" s="100" t="s">
        <v>206</v>
      </c>
    </row>
    <row r="4" spans="1:5" x14ac:dyDescent="0.25">
      <c r="A4" s="30" t="s">
        <v>208</v>
      </c>
      <c r="B4" s="32">
        <v>0.191</v>
      </c>
      <c r="C4" s="38">
        <v>2.1000000000000001E-2</v>
      </c>
      <c r="D4" s="31">
        <v>0.21199999999999999</v>
      </c>
      <c r="E4" s="101">
        <v>0.17</v>
      </c>
    </row>
    <row r="5" spans="1:5" x14ac:dyDescent="0.25">
      <c r="A5" s="33" t="s">
        <v>25</v>
      </c>
      <c r="B5" s="34">
        <v>0.11</v>
      </c>
      <c r="C5" s="39">
        <v>5.4000000000000006E-2</v>
      </c>
      <c r="D5" s="28">
        <v>0.16400000000000001</v>
      </c>
      <c r="E5" s="102">
        <v>5.5999999999999994E-2</v>
      </c>
    </row>
    <row r="6" spans="1:5" x14ac:dyDescent="0.25">
      <c r="A6" s="33" t="s">
        <v>9</v>
      </c>
      <c r="B6" s="34">
        <v>0.65500000000000003</v>
      </c>
      <c r="C6" s="39">
        <v>0.155</v>
      </c>
      <c r="D6" s="28">
        <v>0.81</v>
      </c>
      <c r="E6" s="102">
        <v>0.5</v>
      </c>
    </row>
    <row r="7" spans="1:5" x14ac:dyDescent="0.25">
      <c r="A7" s="33" t="s">
        <v>41</v>
      </c>
      <c r="B7" s="34">
        <v>0.58199999999999996</v>
      </c>
      <c r="C7" s="39">
        <v>6.9000000000000006E-2</v>
      </c>
      <c r="D7" s="28">
        <v>0.65100000000000002</v>
      </c>
      <c r="E7" s="102">
        <v>0.5129999999999999</v>
      </c>
    </row>
    <row r="8" spans="1:5" x14ac:dyDescent="0.25">
      <c r="A8" s="33" t="s">
        <v>13</v>
      </c>
      <c r="B8" s="34">
        <v>0.22600000000000001</v>
      </c>
      <c r="C8" s="39">
        <v>7.0999999999999994E-2</v>
      </c>
      <c r="D8" s="28">
        <v>0.29699999999999999</v>
      </c>
      <c r="E8" s="102">
        <v>0.15500000000000003</v>
      </c>
    </row>
    <row r="9" spans="1:5" x14ac:dyDescent="0.25">
      <c r="A9" s="33" t="s">
        <v>15</v>
      </c>
      <c r="B9" s="34">
        <v>0.18</v>
      </c>
      <c r="C9" s="39">
        <v>5.0999999999999997E-2</v>
      </c>
      <c r="D9" s="28">
        <v>0.23099999999999998</v>
      </c>
      <c r="E9" s="102">
        <v>0.129</v>
      </c>
    </row>
    <row r="10" spans="1:5" x14ac:dyDescent="0.25">
      <c r="A10" s="33" t="s">
        <v>22</v>
      </c>
      <c r="B10" s="34">
        <v>0.17699999999999999</v>
      </c>
      <c r="C10" s="39">
        <v>5.2999999999999999E-2</v>
      </c>
      <c r="D10" s="28">
        <v>0.22999999999999998</v>
      </c>
      <c r="E10" s="102">
        <v>0.124</v>
      </c>
    </row>
    <row r="11" spans="1:5" x14ac:dyDescent="0.25">
      <c r="A11" s="33" t="s">
        <v>33</v>
      </c>
      <c r="B11" s="34">
        <v>0.113</v>
      </c>
      <c r="C11" s="39">
        <v>0.04</v>
      </c>
      <c r="D11" s="28">
        <v>0.153</v>
      </c>
      <c r="E11" s="102">
        <v>7.3000000000000009E-2</v>
      </c>
    </row>
    <row r="12" spans="1:5" x14ac:dyDescent="0.25">
      <c r="A12" s="35" t="s">
        <v>7</v>
      </c>
      <c r="B12" s="37">
        <v>6.4000000000000001E-2</v>
      </c>
      <c r="C12" s="40">
        <v>2.3E-2</v>
      </c>
      <c r="D12" s="36">
        <v>8.6999999999999994E-2</v>
      </c>
      <c r="E12" s="103">
        <v>4.1000000000000002E-2</v>
      </c>
    </row>
    <row r="13" spans="1:5" ht="15" customHeight="1" x14ac:dyDescent="0.25">
      <c r="A13" s="68" t="s">
        <v>210</v>
      </c>
      <c r="B13" s="68"/>
      <c r="C13" s="68"/>
      <c r="D13" s="68"/>
      <c r="E13" s="68"/>
    </row>
    <row r="14" spans="1:5" x14ac:dyDescent="0.25">
      <c r="A14" s="69"/>
      <c r="B14" s="69"/>
      <c r="C14" s="69"/>
      <c r="D14" s="69"/>
      <c r="E14" s="69"/>
    </row>
  </sheetData>
  <mergeCells count="2">
    <mergeCell ref="B2:E2"/>
    <mergeCell ref="A13:E14"/>
  </mergeCells>
  <pageMargins left="0.7" right="0.7" top="0.75" bottom="0.75" header="0.3" footer="0.3"/>
  <pageSetup scale="8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85" zoomScaleNormal="85" workbookViewId="0">
      <pane ySplit="3" topLeftCell="A4" activePane="bottomLeft" state="frozen"/>
      <selection pane="bottomLeft" activeCell="C39" sqref="C39"/>
    </sheetView>
  </sheetViews>
  <sheetFormatPr defaultRowHeight="15" x14ac:dyDescent="0.25"/>
  <cols>
    <col min="1" max="1" width="14" style="20" customWidth="1"/>
    <col min="2" max="2" width="88.7109375" style="20" customWidth="1"/>
    <col min="3" max="3" width="29.7109375" style="20" bestFit="1" customWidth="1"/>
    <col min="4" max="4" width="9.85546875" style="55" customWidth="1"/>
    <col min="5" max="5" width="9.85546875" style="26" customWidth="1"/>
    <col min="6" max="7" width="18.28515625" style="18" customWidth="1"/>
    <col min="8" max="8" width="18.28515625" style="21" customWidth="1"/>
    <col min="9" max="9" width="18.28515625" style="22" customWidth="1"/>
    <col min="10" max="10" width="9.42578125" customWidth="1"/>
  </cols>
  <sheetData>
    <row r="1" spans="1:9" ht="18.75" x14ac:dyDescent="0.25">
      <c r="A1" s="67" t="s">
        <v>283</v>
      </c>
      <c r="B1" s="67"/>
      <c r="C1" s="67"/>
      <c r="D1" s="67"/>
      <c r="E1" s="67"/>
      <c r="F1" s="67"/>
      <c r="G1" s="67"/>
      <c r="H1" s="67"/>
      <c r="I1" s="67"/>
    </row>
    <row r="2" spans="1:9" ht="15" customHeight="1" x14ac:dyDescent="0.25">
      <c r="A2" s="70"/>
      <c r="B2" s="70"/>
      <c r="C2" s="70"/>
      <c r="D2" s="70"/>
      <c r="E2" s="70"/>
      <c r="F2" s="70"/>
      <c r="G2" s="70"/>
      <c r="H2" s="70"/>
      <c r="I2" s="70"/>
    </row>
    <row r="3" spans="1:9" s="19" customFormat="1" ht="32.25" customHeight="1" x14ac:dyDescent="0.25">
      <c r="A3" s="46" t="s">
        <v>0</v>
      </c>
      <c r="B3" s="46" t="s">
        <v>2</v>
      </c>
      <c r="C3" s="46" t="s">
        <v>3</v>
      </c>
      <c r="D3" s="46" t="s">
        <v>4</v>
      </c>
      <c r="E3" s="46" t="s">
        <v>135</v>
      </c>
      <c r="F3" s="46" t="s">
        <v>123</v>
      </c>
      <c r="G3" s="46" t="s">
        <v>194</v>
      </c>
      <c r="H3" s="46" t="s">
        <v>132</v>
      </c>
      <c r="I3" s="46" t="s">
        <v>202</v>
      </c>
    </row>
    <row r="4" spans="1:9" x14ac:dyDescent="0.25">
      <c r="A4" s="79">
        <v>1100</v>
      </c>
      <c r="B4" s="79" t="s">
        <v>215</v>
      </c>
      <c r="C4" s="79" t="s">
        <v>6</v>
      </c>
      <c r="D4" s="80" t="s">
        <v>7</v>
      </c>
      <c r="E4" s="80" t="s">
        <v>133</v>
      </c>
      <c r="F4" s="81">
        <v>381</v>
      </c>
      <c r="G4" s="81">
        <v>196.00000000000003</v>
      </c>
      <c r="H4" s="82">
        <v>0.51443569553805779</v>
      </c>
      <c r="I4" s="81">
        <v>450</v>
      </c>
    </row>
    <row r="5" spans="1:9" x14ac:dyDescent="0.25">
      <c r="A5" s="83">
        <v>3068</v>
      </c>
      <c r="B5" s="83" t="s">
        <v>216</v>
      </c>
      <c r="C5" s="83" t="s">
        <v>8</v>
      </c>
      <c r="D5" s="84" t="s">
        <v>9</v>
      </c>
      <c r="E5" s="84" t="s">
        <v>171</v>
      </c>
      <c r="F5" s="85">
        <v>551</v>
      </c>
      <c r="G5" s="85">
        <v>361</v>
      </c>
      <c r="H5" s="86">
        <v>0.65517241379310343</v>
      </c>
      <c r="I5" s="85">
        <v>620</v>
      </c>
    </row>
    <row r="6" spans="1:9" s="2" customFormat="1" x14ac:dyDescent="0.25">
      <c r="A6" s="79" t="s">
        <v>270</v>
      </c>
      <c r="B6" s="79" t="s">
        <v>253</v>
      </c>
      <c r="C6" s="79" t="s">
        <v>20</v>
      </c>
      <c r="D6" s="80" t="s">
        <v>13</v>
      </c>
      <c r="E6" s="80" t="s">
        <v>136</v>
      </c>
      <c r="F6" s="81">
        <v>971</v>
      </c>
      <c r="G6" s="81">
        <v>242</v>
      </c>
      <c r="H6" s="82">
        <v>0.24922760041194644</v>
      </c>
      <c r="I6" s="81">
        <v>1000</v>
      </c>
    </row>
    <row r="7" spans="1:9" s="2" customFormat="1" x14ac:dyDescent="0.25">
      <c r="A7" s="83">
        <v>1103</v>
      </c>
      <c r="B7" s="83" t="s">
        <v>219</v>
      </c>
      <c r="C7" s="83" t="s">
        <v>26</v>
      </c>
      <c r="D7" s="84" t="s">
        <v>13</v>
      </c>
      <c r="E7" s="84" t="s">
        <v>173</v>
      </c>
      <c r="F7" s="85">
        <v>248</v>
      </c>
      <c r="G7" s="85">
        <v>65</v>
      </c>
      <c r="H7" s="86">
        <v>0.26209677419354838</v>
      </c>
      <c r="I7" s="85">
        <v>280</v>
      </c>
    </row>
    <row r="8" spans="1:9" s="2" customFormat="1" x14ac:dyDescent="0.25">
      <c r="A8" s="79">
        <v>1104</v>
      </c>
      <c r="B8" s="79" t="s">
        <v>220</v>
      </c>
      <c r="C8" s="79" t="s">
        <v>27</v>
      </c>
      <c r="D8" s="80" t="s">
        <v>22</v>
      </c>
      <c r="E8" s="80" t="s">
        <v>173</v>
      </c>
      <c r="F8" s="81">
        <v>239</v>
      </c>
      <c r="G8" s="81">
        <v>77</v>
      </c>
      <c r="H8" s="82">
        <v>0.32217573221757323</v>
      </c>
      <c r="I8" s="81">
        <v>280</v>
      </c>
    </row>
    <row r="9" spans="1:9" s="2" customFormat="1" x14ac:dyDescent="0.25">
      <c r="A9" s="83">
        <v>1105</v>
      </c>
      <c r="B9" s="83" t="s">
        <v>221</v>
      </c>
      <c r="C9" s="83" t="s">
        <v>28</v>
      </c>
      <c r="D9" s="84" t="s">
        <v>7</v>
      </c>
      <c r="E9" s="84" t="s">
        <v>173</v>
      </c>
      <c r="F9" s="85">
        <v>257</v>
      </c>
      <c r="G9" s="85">
        <v>71</v>
      </c>
      <c r="H9" s="86">
        <v>0.27626459143968873</v>
      </c>
      <c r="I9" s="85">
        <v>280</v>
      </c>
    </row>
    <row r="10" spans="1:9" s="2" customFormat="1" x14ac:dyDescent="0.25">
      <c r="A10" s="79">
        <v>1106</v>
      </c>
      <c r="B10" s="79" t="s">
        <v>222</v>
      </c>
      <c r="C10" s="79" t="s">
        <v>29</v>
      </c>
      <c r="D10" s="80" t="s">
        <v>13</v>
      </c>
      <c r="E10" s="80" t="s">
        <v>173</v>
      </c>
      <c r="F10" s="81">
        <v>262</v>
      </c>
      <c r="G10" s="81">
        <v>75</v>
      </c>
      <c r="H10" s="82">
        <v>0.2862595419847328</v>
      </c>
      <c r="I10" s="81">
        <v>280</v>
      </c>
    </row>
    <row r="11" spans="1:9" s="2" customFormat="1" x14ac:dyDescent="0.25">
      <c r="A11" s="83">
        <v>1107</v>
      </c>
      <c r="B11" s="83" t="s">
        <v>223</v>
      </c>
      <c r="C11" s="83" t="s">
        <v>30</v>
      </c>
      <c r="D11" s="84" t="s">
        <v>22</v>
      </c>
      <c r="E11" s="84" t="s">
        <v>173</v>
      </c>
      <c r="F11" s="85">
        <v>241</v>
      </c>
      <c r="G11" s="85">
        <v>76</v>
      </c>
      <c r="H11" s="86">
        <v>0.31535269709543567</v>
      </c>
      <c r="I11" s="85">
        <v>280</v>
      </c>
    </row>
    <row r="12" spans="1:9" s="2" customFormat="1" x14ac:dyDescent="0.25">
      <c r="A12" s="79">
        <v>1108</v>
      </c>
      <c r="B12" s="79" t="s">
        <v>224</v>
      </c>
      <c r="C12" s="79" t="s">
        <v>31</v>
      </c>
      <c r="D12" s="80" t="s">
        <v>15</v>
      </c>
      <c r="E12" s="80" t="s">
        <v>173</v>
      </c>
      <c r="F12" s="81">
        <v>236</v>
      </c>
      <c r="G12" s="81">
        <v>79</v>
      </c>
      <c r="H12" s="82">
        <v>0.3347457627118644</v>
      </c>
      <c r="I12" s="81">
        <v>280</v>
      </c>
    </row>
    <row r="13" spans="1:9" s="2" customFormat="1" x14ac:dyDescent="0.25">
      <c r="A13" s="83">
        <v>127</v>
      </c>
      <c r="B13" s="83" t="s">
        <v>225</v>
      </c>
      <c r="C13" s="83" t="s">
        <v>34</v>
      </c>
      <c r="D13" s="84" t="s">
        <v>25</v>
      </c>
      <c r="E13" s="84" t="s">
        <v>174</v>
      </c>
      <c r="F13" s="85">
        <v>331</v>
      </c>
      <c r="G13" s="85">
        <v>279</v>
      </c>
      <c r="H13" s="86">
        <v>0.8429003021148036</v>
      </c>
      <c r="I13" s="85" t="s">
        <v>156</v>
      </c>
    </row>
    <row r="14" spans="1:9" s="2" customFormat="1" x14ac:dyDescent="0.25">
      <c r="A14" s="79" t="s">
        <v>195</v>
      </c>
      <c r="B14" s="79" t="s">
        <v>254</v>
      </c>
      <c r="C14" s="79" t="s">
        <v>32</v>
      </c>
      <c r="D14" s="80" t="s">
        <v>33</v>
      </c>
      <c r="E14" s="80" t="s">
        <v>134</v>
      </c>
      <c r="F14" s="81">
        <v>659</v>
      </c>
      <c r="G14" s="81">
        <v>303</v>
      </c>
      <c r="H14" s="82">
        <v>0.4597875569044006</v>
      </c>
      <c r="I14" s="81" t="s">
        <v>157</v>
      </c>
    </row>
    <row r="15" spans="1:9" s="2" customFormat="1" x14ac:dyDescent="0.25">
      <c r="A15" s="83">
        <v>108</v>
      </c>
      <c r="B15" s="83" t="s">
        <v>36</v>
      </c>
      <c r="C15" s="83" t="s">
        <v>37</v>
      </c>
      <c r="D15" s="84" t="s">
        <v>13</v>
      </c>
      <c r="E15" s="84" t="s">
        <v>175</v>
      </c>
      <c r="F15" s="85">
        <v>123</v>
      </c>
      <c r="G15" s="85">
        <v>43</v>
      </c>
      <c r="H15" s="86">
        <v>0.34959349593495936</v>
      </c>
      <c r="I15" s="85" t="s">
        <v>147</v>
      </c>
    </row>
    <row r="16" spans="1:9" s="2" customFormat="1" x14ac:dyDescent="0.25">
      <c r="A16" s="79">
        <v>196</v>
      </c>
      <c r="B16" s="79" t="s">
        <v>228</v>
      </c>
      <c r="C16" s="79" t="s">
        <v>38</v>
      </c>
      <c r="D16" s="80" t="s">
        <v>15</v>
      </c>
      <c r="E16" s="80" t="s">
        <v>133</v>
      </c>
      <c r="F16" s="81">
        <v>294</v>
      </c>
      <c r="G16" s="81">
        <v>149</v>
      </c>
      <c r="H16" s="82">
        <v>0.50680272108843538</v>
      </c>
      <c r="I16" s="81">
        <v>314</v>
      </c>
    </row>
    <row r="17" spans="1:9" s="2" customFormat="1" x14ac:dyDescent="0.25">
      <c r="A17" s="83">
        <v>234</v>
      </c>
      <c r="B17" s="83" t="s">
        <v>255</v>
      </c>
      <c r="C17" s="83" t="s">
        <v>144</v>
      </c>
      <c r="D17" s="84" t="s">
        <v>7</v>
      </c>
      <c r="E17" s="84" t="s">
        <v>140</v>
      </c>
      <c r="F17" s="85">
        <v>620</v>
      </c>
      <c r="G17" s="85">
        <v>53</v>
      </c>
      <c r="H17" s="86">
        <v>8.5483870967741932E-2</v>
      </c>
      <c r="I17" s="85">
        <v>625</v>
      </c>
    </row>
    <row r="18" spans="1:9" s="2" customFormat="1" x14ac:dyDescent="0.25">
      <c r="A18" s="79">
        <v>248</v>
      </c>
      <c r="B18" s="79" t="s">
        <v>43</v>
      </c>
      <c r="C18" s="79" t="s">
        <v>44</v>
      </c>
      <c r="D18" s="80" t="s">
        <v>25</v>
      </c>
      <c r="E18" s="80" t="s">
        <v>176</v>
      </c>
      <c r="F18" s="81">
        <v>210</v>
      </c>
      <c r="G18" s="81">
        <v>210</v>
      </c>
      <c r="H18" s="82">
        <v>1</v>
      </c>
      <c r="I18" s="81" t="s">
        <v>148</v>
      </c>
    </row>
    <row r="19" spans="1:9" s="2" customFormat="1" x14ac:dyDescent="0.25">
      <c r="A19" s="83">
        <v>146</v>
      </c>
      <c r="B19" s="83" t="s">
        <v>230</v>
      </c>
      <c r="C19" s="83" t="s">
        <v>45</v>
      </c>
      <c r="D19" s="84" t="s">
        <v>25</v>
      </c>
      <c r="E19" s="84" t="s">
        <v>143</v>
      </c>
      <c r="F19" s="85">
        <v>377</v>
      </c>
      <c r="G19" s="85">
        <v>301</v>
      </c>
      <c r="H19" s="86">
        <v>0.79840848806366049</v>
      </c>
      <c r="I19" s="85">
        <v>395</v>
      </c>
    </row>
    <row r="20" spans="1:9" s="2" customFormat="1" x14ac:dyDescent="0.25">
      <c r="A20" s="79" t="s">
        <v>272</v>
      </c>
      <c r="B20" s="79" t="s">
        <v>271</v>
      </c>
      <c r="C20" s="79" t="s">
        <v>145</v>
      </c>
      <c r="D20" s="80" t="s">
        <v>7</v>
      </c>
      <c r="E20" s="80" t="s">
        <v>140</v>
      </c>
      <c r="F20" s="81">
        <v>724</v>
      </c>
      <c r="G20" s="81">
        <v>51</v>
      </c>
      <c r="H20" s="82">
        <v>7.0441988950276244E-2</v>
      </c>
      <c r="I20" s="81">
        <v>867</v>
      </c>
    </row>
    <row r="21" spans="1:9" s="2" customFormat="1" x14ac:dyDescent="0.25">
      <c r="A21" s="87" t="s">
        <v>196</v>
      </c>
      <c r="B21" s="87" t="s">
        <v>256</v>
      </c>
      <c r="C21" s="83" t="s">
        <v>48</v>
      </c>
      <c r="D21" s="84" t="s">
        <v>33</v>
      </c>
      <c r="E21" s="84" t="s">
        <v>139</v>
      </c>
      <c r="F21" s="85">
        <v>592</v>
      </c>
      <c r="G21" s="85">
        <v>146</v>
      </c>
      <c r="H21" s="86">
        <v>0.24662162162162163</v>
      </c>
      <c r="I21" s="85">
        <v>675</v>
      </c>
    </row>
    <row r="22" spans="1:9" s="2" customFormat="1" x14ac:dyDescent="0.25">
      <c r="A22" s="79" t="s">
        <v>258</v>
      </c>
      <c r="B22" s="79" t="s">
        <v>257</v>
      </c>
      <c r="C22" s="79" t="s">
        <v>49</v>
      </c>
      <c r="D22" s="80" t="s">
        <v>22</v>
      </c>
      <c r="E22" s="80" t="s">
        <v>139</v>
      </c>
      <c r="F22" s="81">
        <v>718</v>
      </c>
      <c r="G22" s="81">
        <v>205</v>
      </c>
      <c r="H22" s="82">
        <v>0.28551532033426186</v>
      </c>
      <c r="I22" s="81">
        <v>760</v>
      </c>
    </row>
    <row r="23" spans="1:9" s="2" customFormat="1" x14ac:dyDescent="0.25">
      <c r="A23" s="83">
        <v>1124</v>
      </c>
      <c r="B23" s="83" t="s">
        <v>234</v>
      </c>
      <c r="C23" s="83" t="s">
        <v>50</v>
      </c>
      <c r="D23" s="84" t="s">
        <v>7</v>
      </c>
      <c r="E23" s="84" t="s">
        <v>134</v>
      </c>
      <c r="F23" s="85">
        <v>499</v>
      </c>
      <c r="G23" s="85">
        <v>302</v>
      </c>
      <c r="H23" s="86">
        <f>+G23/F23</f>
        <v>0.60521042084168342</v>
      </c>
      <c r="I23" s="85">
        <v>670</v>
      </c>
    </row>
    <row r="24" spans="1:9" s="2" customFormat="1" x14ac:dyDescent="0.25">
      <c r="A24" s="79" t="s">
        <v>273</v>
      </c>
      <c r="B24" s="79" t="s">
        <v>259</v>
      </c>
      <c r="C24" s="79" t="s">
        <v>51</v>
      </c>
      <c r="D24" s="80" t="s">
        <v>15</v>
      </c>
      <c r="E24" s="80" t="s">
        <v>139</v>
      </c>
      <c r="F24" s="81">
        <v>452</v>
      </c>
      <c r="G24" s="81">
        <v>98</v>
      </c>
      <c r="H24" s="82">
        <v>0.2168141592920354</v>
      </c>
      <c r="I24" s="81">
        <v>665</v>
      </c>
    </row>
    <row r="25" spans="1:9" s="2" customFormat="1" x14ac:dyDescent="0.25">
      <c r="A25" s="83">
        <v>114</v>
      </c>
      <c r="B25" s="83" t="s">
        <v>236</v>
      </c>
      <c r="C25" s="83" t="s">
        <v>56</v>
      </c>
      <c r="D25" s="84" t="s">
        <v>15</v>
      </c>
      <c r="E25" s="84" t="s">
        <v>139</v>
      </c>
      <c r="F25" s="85">
        <v>517</v>
      </c>
      <c r="G25" s="85">
        <v>71</v>
      </c>
      <c r="H25" s="86">
        <v>0.13733075435203096</v>
      </c>
      <c r="I25" s="85">
        <v>560</v>
      </c>
    </row>
    <row r="26" spans="1:9" s="2" customFormat="1" x14ac:dyDescent="0.25">
      <c r="A26" s="79">
        <v>115</v>
      </c>
      <c r="B26" s="79" t="s">
        <v>237</v>
      </c>
      <c r="C26" s="79" t="s">
        <v>57</v>
      </c>
      <c r="D26" s="80" t="s">
        <v>25</v>
      </c>
      <c r="E26" s="80" t="s">
        <v>142</v>
      </c>
      <c r="F26" s="81">
        <v>294</v>
      </c>
      <c r="G26" s="81">
        <v>294</v>
      </c>
      <c r="H26" s="82">
        <v>1</v>
      </c>
      <c r="I26" s="81">
        <v>360</v>
      </c>
    </row>
    <row r="27" spans="1:9" s="2" customFormat="1" x14ac:dyDescent="0.25">
      <c r="A27" s="83">
        <v>134</v>
      </c>
      <c r="B27" s="83" t="s">
        <v>58</v>
      </c>
      <c r="C27" s="83" t="s">
        <v>59</v>
      </c>
      <c r="D27" s="84" t="s">
        <v>13</v>
      </c>
      <c r="E27" s="84" t="s">
        <v>139</v>
      </c>
      <c r="F27" s="85">
        <v>297</v>
      </c>
      <c r="G27" s="85">
        <v>55</v>
      </c>
      <c r="H27" s="86">
        <v>0.18518518518518517</v>
      </c>
      <c r="I27" s="85" t="s">
        <v>151</v>
      </c>
    </row>
    <row r="28" spans="1:9" s="2" customFormat="1" x14ac:dyDescent="0.25">
      <c r="A28" s="79">
        <v>3064</v>
      </c>
      <c r="B28" s="79" t="s">
        <v>60</v>
      </c>
      <c r="C28" s="79" t="s">
        <v>61</v>
      </c>
      <c r="D28" s="80" t="s">
        <v>15</v>
      </c>
      <c r="E28" s="80" t="s">
        <v>172</v>
      </c>
      <c r="F28" s="81">
        <v>317</v>
      </c>
      <c r="G28" s="81">
        <v>13</v>
      </c>
      <c r="H28" s="82">
        <v>4.1009463722397478E-2</v>
      </c>
      <c r="I28" s="81">
        <v>516</v>
      </c>
    </row>
    <row r="29" spans="1:9" s="2" customFormat="1" x14ac:dyDescent="0.25">
      <c r="A29" s="87" t="s">
        <v>197</v>
      </c>
      <c r="B29" s="87" t="s">
        <v>260</v>
      </c>
      <c r="C29" s="83" t="s">
        <v>67</v>
      </c>
      <c r="D29" s="84" t="s">
        <v>7</v>
      </c>
      <c r="E29" s="84" t="s">
        <v>139</v>
      </c>
      <c r="F29" s="85">
        <v>1066</v>
      </c>
      <c r="G29" s="85">
        <v>252</v>
      </c>
      <c r="H29" s="86">
        <v>0.23639774859287055</v>
      </c>
      <c r="I29" s="85">
        <v>1300</v>
      </c>
    </row>
    <row r="30" spans="1:9" s="2" customFormat="1" x14ac:dyDescent="0.25">
      <c r="A30" s="79" t="s">
        <v>262</v>
      </c>
      <c r="B30" s="79" t="s">
        <v>261</v>
      </c>
      <c r="C30" s="79" t="s">
        <v>69</v>
      </c>
      <c r="D30" s="80" t="s">
        <v>15</v>
      </c>
      <c r="E30" s="80" t="s">
        <v>140</v>
      </c>
      <c r="F30" s="81">
        <v>529</v>
      </c>
      <c r="G30" s="81">
        <v>72</v>
      </c>
      <c r="H30" s="82">
        <v>0.13610586011342155</v>
      </c>
      <c r="I30" s="81">
        <v>1000</v>
      </c>
    </row>
    <row r="31" spans="1:9" s="2" customFormat="1" x14ac:dyDescent="0.25">
      <c r="A31" s="87" t="s">
        <v>198</v>
      </c>
      <c r="B31" s="87" t="s">
        <v>263</v>
      </c>
      <c r="C31" s="83" t="s">
        <v>70</v>
      </c>
      <c r="D31" s="84" t="s">
        <v>22</v>
      </c>
      <c r="E31" s="84" t="s">
        <v>139</v>
      </c>
      <c r="F31" s="85">
        <v>958</v>
      </c>
      <c r="G31" s="85">
        <v>223</v>
      </c>
      <c r="H31" s="86">
        <v>0.23277661795407098</v>
      </c>
      <c r="I31" s="85">
        <v>1000</v>
      </c>
    </row>
    <row r="32" spans="1:9" s="2" customFormat="1" ht="17.25" x14ac:dyDescent="0.25">
      <c r="A32" s="79" t="s">
        <v>199</v>
      </c>
      <c r="B32" s="79" t="s">
        <v>285</v>
      </c>
      <c r="C32" s="79" t="s">
        <v>68</v>
      </c>
      <c r="D32" s="80" t="s">
        <v>33</v>
      </c>
      <c r="E32" s="80" t="s">
        <v>143</v>
      </c>
      <c r="F32" s="81">
        <v>1038</v>
      </c>
      <c r="G32" s="81">
        <f>242+1</f>
        <v>243</v>
      </c>
      <c r="H32" s="82">
        <v>0.23314065510597304</v>
      </c>
      <c r="I32" s="81">
        <v>1000</v>
      </c>
    </row>
    <row r="33" spans="1:10" s="2" customFormat="1" x14ac:dyDescent="0.25">
      <c r="A33" s="83">
        <v>135</v>
      </c>
      <c r="B33" s="83" t="s">
        <v>264</v>
      </c>
      <c r="C33" s="83" t="s">
        <v>76</v>
      </c>
      <c r="D33" s="84" t="s">
        <v>15</v>
      </c>
      <c r="E33" s="84" t="s">
        <v>139</v>
      </c>
      <c r="F33" s="85">
        <v>381</v>
      </c>
      <c r="G33" s="85">
        <v>74</v>
      </c>
      <c r="H33" s="86">
        <v>0.1942257217847769</v>
      </c>
      <c r="I33" s="85">
        <v>500</v>
      </c>
    </row>
    <row r="34" spans="1:10" s="2" customFormat="1" x14ac:dyDescent="0.25">
      <c r="A34" s="79">
        <v>165</v>
      </c>
      <c r="B34" s="79" t="s">
        <v>79</v>
      </c>
      <c r="C34" s="79" t="s">
        <v>80</v>
      </c>
      <c r="D34" s="80" t="s">
        <v>25</v>
      </c>
      <c r="E34" s="80" t="s">
        <v>139</v>
      </c>
      <c r="F34" s="81">
        <v>639</v>
      </c>
      <c r="G34" s="81">
        <v>131</v>
      </c>
      <c r="H34" s="82">
        <v>0.20500782472613457</v>
      </c>
      <c r="I34" s="81">
        <v>718</v>
      </c>
    </row>
    <row r="35" spans="1:10" s="2" customFormat="1" x14ac:dyDescent="0.25">
      <c r="A35" s="83">
        <v>169</v>
      </c>
      <c r="B35" s="83" t="s">
        <v>83</v>
      </c>
      <c r="C35" s="83" t="s">
        <v>84</v>
      </c>
      <c r="D35" s="84" t="s">
        <v>22</v>
      </c>
      <c r="E35" s="84" t="s">
        <v>134</v>
      </c>
      <c r="F35" s="85">
        <v>268</v>
      </c>
      <c r="G35" s="85">
        <v>63</v>
      </c>
      <c r="H35" s="86">
        <v>0.23507462686567165</v>
      </c>
      <c r="I35" s="85" t="s">
        <v>150</v>
      </c>
    </row>
    <row r="36" spans="1:10" s="2" customFormat="1" x14ac:dyDescent="0.25">
      <c r="A36" s="79" t="s">
        <v>266</v>
      </c>
      <c r="B36" s="79" t="s">
        <v>265</v>
      </c>
      <c r="C36" s="79" t="s">
        <v>86</v>
      </c>
      <c r="D36" s="80" t="s">
        <v>13</v>
      </c>
      <c r="E36" s="80" t="s">
        <v>137</v>
      </c>
      <c r="F36" s="81">
        <v>701</v>
      </c>
      <c r="G36" s="81">
        <v>376</v>
      </c>
      <c r="H36" s="82">
        <v>0.53637660485021399</v>
      </c>
      <c r="I36" s="81" t="s">
        <v>153</v>
      </c>
    </row>
    <row r="37" spans="1:10" s="2" customFormat="1" x14ac:dyDescent="0.25">
      <c r="A37" s="83">
        <v>161</v>
      </c>
      <c r="B37" s="83" t="s">
        <v>267</v>
      </c>
      <c r="C37" s="83" t="s">
        <v>87</v>
      </c>
      <c r="D37" s="84" t="s">
        <v>15</v>
      </c>
      <c r="E37" s="84" t="s">
        <v>136</v>
      </c>
      <c r="F37" s="85">
        <v>619</v>
      </c>
      <c r="G37" s="85">
        <v>130</v>
      </c>
      <c r="H37" s="86">
        <v>0.21001615508885299</v>
      </c>
      <c r="I37" s="85" t="s">
        <v>154</v>
      </c>
    </row>
    <row r="38" spans="1:10" s="2" customFormat="1" x14ac:dyDescent="0.25">
      <c r="A38" s="79">
        <v>117</v>
      </c>
      <c r="B38" s="79" t="s">
        <v>88</v>
      </c>
      <c r="C38" s="79" t="s">
        <v>89</v>
      </c>
      <c r="D38" s="80" t="s">
        <v>15</v>
      </c>
      <c r="E38" s="80" t="s">
        <v>139</v>
      </c>
      <c r="F38" s="81">
        <v>425</v>
      </c>
      <c r="G38" s="81">
        <v>98</v>
      </c>
      <c r="H38" s="82">
        <v>0.23058823529411765</v>
      </c>
      <c r="I38" s="81">
        <v>525</v>
      </c>
    </row>
    <row r="39" spans="1:10" x14ac:dyDescent="0.25">
      <c r="A39" s="83">
        <v>3067</v>
      </c>
      <c r="B39" s="83" t="s">
        <v>92</v>
      </c>
      <c r="C39" s="83" t="s">
        <v>93</v>
      </c>
      <c r="D39" s="84" t="s">
        <v>22</v>
      </c>
      <c r="E39" s="84" t="s">
        <v>179</v>
      </c>
      <c r="F39" s="85">
        <v>305</v>
      </c>
      <c r="G39" s="85">
        <v>23.000000000000004</v>
      </c>
      <c r="H39" s="86">
        <v>7.5409836065573776E-2</v>
      </c>
      <c r="I39" s="85">
        <v>400</v>
      </c>
    </row>
    <row r="40" spans="1:10" x14ac:dyDescent="0.25">
      <c r="A40" s="79">
        <v>174</v>
      </c>
      <c r="B40" s="79" t="s">
        <v>94</v>
      </c>
      <c r="C40" s="79" t="s">
        <v>95</v>
      </c>
      <c r="D40" s="80" t="s">
        <v>33</v>
      </c>
      <c r="E40" s="80" t="s">
        <v>134</v>
      </c>
      <c r="F40" s="81">
        <v>336</v>
      </c>
      <c r="G40" s="81">
        <v>240</v>
      </c>
      <c r="H40" s="82">
        <v>0.7142857142857143</v>
      </c>
      <c r="I40" s="81" t="s">
        <v>155</v>
      </c>
    </row>
    <row r="41" spans="1:10" x14ac:dyDescent="0.25">
      <c r="A41" s="83">
        <v>187</v>
      </c>
      <c r="B41" s="83" t="s">
        <v>97</v>
      </c>
      <c r="C41" s="83" t="s">
        <v>146</v>
      </c>
      <c r="D41" s="84" t="s">
        <v>7</v>
      </c>
      <c r="E41" s="84" t="s">
        <v>174</v>
      </c>
      <c r="F41" s="85">
        <v>240</v>
      </c>
      <c r="G41" s="85">
        <v>193</v>
      </c>
      <c r="H41" s="86">
        <v>0.8041666666666667</v>
      </c>
      <c r="I41" s="85">
        <v>850</v>
      </c>
    </row>
    <row r="42" spans="1:10" x14ac:dyDescent="0.25">
      <c r="A42" s="79">
        <v>183</v>
      </c>
      <c r="B42" s="79" t="s">
        <v>104</v>
      </c>
      <c r="C42" s="79" t="s">
        <v>105</v>
      </c>
      <c r="D42" s="80" t="s">
        <v>15</v>
      </c>
      <c r="E42" s="80" t="s">
        <v>139</v>
      </c>
      <c r="F42" s="81">
        <v>286</v>
      </c>
      <c r="G42" s="81">
        <v>40</v>
      </c>
      <c r="H42" s="82">
        <v>0.13986013986013987</v>
      </c>
      <c r="I42" s="81" t="s">
        <v>149</v>
      </c>
    </row>
    <row r="43" spans="1:10" s="2" customFormat="1" x14ac:dyDescent="0.25">
      <c r="A43" s="83">
        <v>198</v>
      </c>
      <c r="B43" s="88" t="s">
        <v>108</v>
      </c>
      <c r="C43" s="83" t="s">
        <v>141</v>
      </c>
      <c r="D43" s="84" t="s">
        <v>22</v>
      </c>
      <c r="E43" s="84" t="s">
        <v>142</v>
      </c>
      <c r="F43" s="85">
        <v>137</v>
      </c>
      <c r="G43" s="85">
        <v>137</v>
      </c>
      <c r="H43" s="86">
        <v>1</v>
      </c>
      <c r="I43" s="85">
        <v>144</v>
      </c>
    </row>
    <row r="44" spans="1:10" s="2" customFormat="1" x14ac:dyDescent="0.25">
      <c r="A44" s="79" t="s">
        <v>269</v>
      </c>
      <c r="B44" s="79" t="s">
        <v>268</v>
      </c>
      <c r="C44" s="79" t="s">
        <v>112</v>
      </c>
      <c r="D44" s="80" t="s">
        <v>13</v>
      </c>
      <c r="E44" s="80" t="s">
        <v>138</v>
      </c>
      <c r="F44" s="81">
        <v>670</v>
      </c>
      <c r="G44" s="81">
        <v>276</v>
      </c>
      <c r="H44" s="82">
        <v>0.41194029850746267</v>
      </c>
      <c r="I44" s="81">
        <v>685</v>
      </c>
    </row>
    <row r="45" spans="1:10" x14ac:dyDescent="0.25">
      <c r="A45" s="83">
        <v>210</v>
      </c>
      <c r="B45" s="89" t="s">
        <v>245</v>
      </c>
      <c r="C45" s="83" t="s">
        <v>119</v>
      </c>
      <c r="D45" s="84" t="s">
        <v>15</v>
      </c>
      <c r="E45" s="84" t="s">
        <v>139</v>
      </c>
      <c r="F45" s="85">
        <v>439</v>
      </c>
      <c r="G45" s="85">
        <v>80</v>
      </c>
      <c r="H45" s="86">
        <v>0.18223234624145787</v>
      </c>
      <c r="I45" s="85">
        <v>624</v>
      </c>
    </row>
    <row r="46" spans="1:10" x14ac:dyDescent="0.25">
      <c r="A46" s="51"/>
      <c r="B46" s="51" t="s">
        <v>129</v>
      </c>
      <c r="C46" s="51"/>
      <c r="D46" s="46"/>
      <c r="E46" s="46"/>
      <c r="F46" s="48">
        <f>+SUM(F4:F45)</f>
        <v>19447</v>
      </c>
      <c r="G46" s="48">
        <f>+SUM(G4:G45)</f>
        <v>6466</v>
      </c>
      <c r="H46" s="92">
        <f>G46/F46</f>
        <v>0.3324934437188255</v>
      </c>
      <c r="I46" s="97">
        <v>23497</v>
      </c>
    </row>
    <row r="47" spans="1:10" ht="15" customHeight="1" x14ac:dyDescent="0.25">
      <c r="B47" s="72" t="s">
        <v>286</v>
      </c>
      <c r="C47" s="72"/>
      <c r="D47" s="72"/>
      <c r="E47" s="72"/>
      <c r="F47" s="72"/>
      <c r="G47" s="72"/>
      <c r="H47" s="72"/>
      <c r="I47" s="72"/>
      <c r="J47" s="41"/>
    </row>
    <row r="48" spans="1:10" x14ac:dyDescent="0.25">
      <c r="B48" s="64" t="s">
        <v>121</v>
      </c>
      <c r="C48" s="64"/>
      <c r="D48" s="64"/>
      <c r="E48" s="64"/>
      <c r="F48" s="64"/>
      <c r="G48" s="64"/>
      <c r="H48" s="64"/>
      <c r="I48" s="64"/>
      <c r="J48" s="2"/>
    </row>
    <row r="49" spans="1:10" ht="15" customHeight="1" x14ac:dyDescent="0.25">
      <c r="A49" s="18"/>
      <c r="B49" s="73" t="s">
        <v>284</v>
      </c>
      <c r="C49" s="73"/>
      <c r="D49" s="73"/>
      <c r="E49" s="73"/>
      <c r="F49" s="73"/>
      <c r="G49" s="73"/>
      <c r="H49" s="73"/>
      <c r="I49" s="73"/>
      <c r="J49" s="16"/>
    </row>
    <row r="50" spans="1:10" ht="30.75" customHeight="1" x14ac:dyDescent="0.25">
      <c r="B50" s="71" t="s">
        <v>292</v>
      </c>
      <c r="C50" s="71"/>
      <c r="D50" s="71"/>
      <c r="E50" s="71"/>
      <c r="F50" s="71"/>
      <c r="G50" s="71"/>
      <c r="H50" s="71"/>
      <c r="I50" s="71"/>
      <c r="J50" s="17"/>
    </row>
    <row r="51" spans="1:10" ht="15" customHeight="1" x14ac:dyDescent="0.25">
      <c r="B51" s="71" t="s">
        <v>299</v>
      </c>
      <c r="C51" s="71"/>
      <c r="D51" s="71"/>
      <c r="E51" s="71"/>
      <c r="F51" s="71"/>
      <c r="G51" s="71"/>
      <c r="H51" s="71"/>
      <c r="I51" s="71"/>
      <c r="J51" s="24"/>
    </row>
    <row r="52" spans="1:10" ht="15" customHeight="1" x14ac:dyDescent="0.25">
      <c r="A52" s="17"/>
      <c r="B52" s="71" t="s">
        <v>287</v>
      </c>
      <c r="C52" s="71"/>
      <c r="D52" s="71"/>
      <c r="E52" s="71"/>
      <c r="F52" s="71"/>
      <c r="G52" s="71"/>
      <c r="H52" s="71"/>
      <c r="I52" s="71"/>
      <c r="J52" s="17"/>
    </row>
    <row r="53" spans="1:10" ht="24" customHeight="1" x14ac:dyDescent="0.25">
      <c r="B53" s="71" t="s">
        <v>302</v>
      </c>
      <c r="C53" s="71"/>
      <c r="D53" s="71"/>
      <c r="E53" s="71"/>
      <c r="F53" s="71"/>
      <c r="G53" s="71"/>
      <c r="H53" s="71"/>
      <c r="I53" s="71"/>
      <c r="J53" s="17"/>
    </row>
    <row r="54" spans="1:10" ht="15" customHeight="1" x14ac:dyDescent="0.25">
      <c r="B54" s="71" t="s">
        <v>152</v>
      </c>
      <c r="C54" s="71"/>
      <c r="D54" s="71"/>
      <c r="E54" s="71"/>
      <c r="F54" s="71"/>
      <c r="G54" s="71"/>
      <c r="H54" s="71"/>
      <c r="I54" s="71"/>
      <c r="J54" s="17"/>
    </row>
    <row r="55" spans="1:10" x14ac:dyDescent="0.25">
      <c r="B55" s="23"/>
      <c r="C55" s="23"/>
      <c r="D55" s="54"/>
      <c r="E55" s="54"/>
      <c r="F55" s="23"/>
      <c r="G55" s="23"/>
      <c r="I55" s="23"/>
    </row>
  </sheetData>
  <sortState ref="A4:K45">
    <sortCondition ref="B4:B45"/>
  </sortState>
  <mergeCells count="10">
    <mergeCell ref="B47:I47"/>
    <mergeCell ref="A1:I1"/>
    <mergeCell ref="A2:I2"/>
    <mergeCell ref="B54:I54"/>
    <mergeCell ref="B53:I53"/>
    <mergeCell ref="B52:I52"/>
    <mergeCell ref="B51:I51"/>
    <mergeCell ref="B50:I50"/>
    <mergeCell ref="B49:I49"/>
    <mergeCell ref="B48:I48"/>
  </mergeCells>
  <pageMargins left="0.7" right="0.7" top="0.75" bottom="0.75" header="0.3" footer="0.3"/>
  <pageSetup scale="51"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85" zoomScaleNormal="85" workbookViewId="0">
      <pane ySplit="3" topLeftCell="A4" activePane="bottomLeft" state="frozen"/>
      <selection pane="bottomLeft" activeCell="A4" sqref="A4"/>
    </sheetView>
  </sheetViews>
  <sheetFormatPr defaultRowHeight="15" x14ac:dyDescent="0.25"/>
  <cols>
    <col min="1" max="1" width="9.7109375" customWidth="1"/>
    <col min="2" max="2" width="55.7109375" bestFit="1" customWidth="1"/>
    <col min="3" max="3" width="27.28515625" bestFit="1" customWidth="1"/>
    <col min="4" max="5" width="9.7109375" style="26" customWidth="1"/>
    <col min="6" max="7" width="18.28515625" customWidth="1"/>
    <col min="8" max="8" width="18.28515625" style="11" customWidth="1"/>
    <col min="9" max="9" width="18.28515625" customWidth="1"/>
    <col min="10" max="13" width="0" hidden="1" customWidth="1"/>
  </cols>
  <sheetData>
    <row r="1" spans="1:13" ht="18.75" customHeight="1" x14ac:dyDescent="0.25">
      <c r="A1" s="75" t="s">
        <v>288</v>
      </c>
      <c r="B1" s="75"/>
      <c r="C1" s="75"/>
      <c r="D1" s="75"/>
      <c r="E1" s="75"/>
      <c r="F1" s="75"/>
      <c r="G1" s="75"/>
      <c r="H1" s="75"/>
      <c r="I1" s="75"/>
      <c r="J1" s="75"/>
      <c r="K1" s="13"/>
      <c r="L1" s="13"/>
    </row>
    <row r="2" spans="1:13" ht="18.75" customHeight="1" x14ac:dyDescent="0.25">
      <c r="A2" s="74" t="s">
        <v>289</v>
      </c>
      <c r="B2" s="74"/>
      <c r="C2" s="74"/>
      <c r="D2" s="74"/>
      <c r="E2" s="74"/>
      <c r="F2" s="74"/>
      <c r="G2" s="74"/>
      <c r="H2" s="74"/>
      <c r="I2" s="74"/>
      <c r="J2" s="14"/>
      <c r="K2" s="13"/>
      <c r="L2" s="13"/>
    </row>
    <row r="3" spans="1:13" ht="33" customHeight="1" x14ac:dyDescent="0.25">
      <c r="A3" s="96" t="s">
        <v>0</v>
      </c>
      <c r="B3" s="96" t="s">
        <v>2</v>
      </c>
      <c r="C3" s="46" t="s">
        <v>3</v>
      </c>
      <c r="D3" s="96" t="s">
        <v>4</v>
      </c>
      <c r="E3" s="46" t="s">
        <v>120</v>
      </c>
      <c r="F3" s="46" t="s">
        <v>123</v>
      </c>
      <c r="G3" s="46" t="s">
        <v>194</v>
      </c>
      <c r="H3" s="91" t="s">
        <v>132</v>
      </c>
      <c r="I3" s="91" t="s">
        <v>202</v>
      </c>
      <c r="J3" s="3" t="s">
        <v>158</v>
      </c>
      <c r="K3" s="3" t="s">
        <v>159</v>
      </c>
      <c r="L3" s="3" t="s">
        <v>160</v>
      </c>
      <c r="M3" s="3" t="s">
        <v>161</v>
      </c>
    </row>
    <row r="4" spans="1:13" x14ac:dyDescent="0.25">
      <c r="A4" s="57">
        <v>454</v>
      </c>
      <c r="B4" s="59" t="s">
        <v>11</v>
      </c>
      <c r="C4" s="59" t="s">
        <v>12</v>
      </c>
      <c r="D4" s="56" t="s">
        <v>13</v>
      </c>
      <c r="E4" s="56" t="s">
        <v>139</v>
      </c>
      <c r="F4" s="47">
        <v>639</v>
      </c>
      <c r="G4" s="47">
        <v>154</v>
      </c>
      <c r="H4" s="78">
        <v>0.24100156494522693</v>
      </c>
      <c r="I4" s="47">
        <v>716</v>
      </c>
    </row>
    <row r="5" spans="1:13" x14ac:dyDescent="0.25">
      <c r="A5" s="58">
        <v>442</v>
      </c>
      <c r="B5" s="59" t="s">
        <v>246</v>
      </c>
      <c r="C5" s="59" t="s">
        <v>14</v>
      </c>
      <c r="D5" s="56" t="s">
        <v>15</v>
      </c>
      <c r="E5" s="56" t="s">
        <v>139</v>
      </c>
      <c r="F5" s="47">
        <v>225</v>
      </c>
      <c r="G5" s="47">
        <v>70</v>
      </c>
      <c r="H5" s="78">
        <v>0.31111111111111112</v>
      </c>
      <c r="I5" s="47">
        <v>480</v>
      </c>
    </row>
    <row r="6" spans="1:13" x14ac:dyDescent="0.25">
      <c r="A6" s="57">
        <v>246</v>
      </c>
      <c r="B6" s="59" t="s">
        <v>16</v>
      </c>
      <c r="C6" s="59" t="s">
        <v>17</v>
      </c>
      <c r="D6" s="56" t="s">
        <v>15</v>
      </c>
      <c r="E6" s="56" t="s">
        <v>139</v>
      </c>
      <c r="F6" s="47">
        <v>353</v>
      </c>
      <c r="G6" s="47">
        <v>104</v>
      </c>
      <c r="H6" s="78">
        <v>0.29461756373937675</v>
      </c>
      <c r="I6" s="47">
        <v>804</v>
      </c>
    </row>
    <row r="7" spans="1:13" x14ac:dyDescent="0.25">
      <c r="A7" s="58">
        <v>409</v>
      </c>
      <c r="B7" s="59" t="s">
        <v>18</v>
      </c>
      <c r="C7" s="59" t="s">
        <v>19</v>
      </c>
      <c r="D7" s="56" t="s">
        <v>15</v>
      </c>
      <c r="E7" s="56" t="s">
        <v>139</v>
      </c>
      <c r="F7" s="47">
        <v>297</v>
      </c>
      <c r="G7" s="47">
        <v>55</v>
      </c>
      <c r="H7" s="78">
        <v>0.18518518518518517</v>
      </c>
      <c r="I7" s="47">
        <v>450</v>
      </c>
      <c r="L7" t="s">
        <v>162</v>
      </c>
      <c r="M7" s="12" t="e">
        <f>I7-#REF!</f>
        <v>#REF!</v>
      </c>
    </row>
    <row r="8" spans="1:13" x14ac:dyDescent="0.25">
      <c r="A8" s="57">
        <v>405</v>
      </c>
      <c r="B8" s="59" t="s">
        <v>274</v>
      </c>
      <c r="C8" s="59" t="s">
        <v>21</v>
      </c>
      <c r="D8" s="56" t="s">
        <v>22</v>
      </c>
      <c r="E8" s="56" t="s">
        <v>172</v>
      </c>
      <c r="F8" s="47">
        <v>310</v>
      </c>
      <c r="G8" s="47">
        <v>17</v>
      </c>
      <c r="H8" s="78">
        <v>5.4838709677419356E-2</v>
      </c>
      <c r="I8" s="47">
        <v>360</v>
      </c>
    </row>
    <row r="9" spans="1:13" s="2" customFormat="1" x14ac:dyDescent="0.25">
      <c r="A9" s="58">
        <v>201</v>
      </c>
      <c r="B9" s="59" t="s">
        <v>23</v>
      </c>
      <c r="C9" s="59" t="s">
        <v>24</v>
      </c>
      <c r="D9" s="56" t="s">
        <v>25</v>
      </c>
      <c r="E9" s="56" t="s">
        <v>134</v>
      </c>
      <c r="F9" s="47">
        <v>781</v>
      </c>
      <c r="G9" s="47">
        <v>143</v>
      </c>
      <c r="H9" s="78">
        <v>0.18309859154929578</v>
      </c>
      <c r="I9" s="47">
        <v>1070</v>
      </c>
    </row>
    <row r="10" spans="1:13" x14ac:dyDescent="0.25">
      <c r="A10" s="57">
        <v>213</v>
      </c>
      <c r="B10" s="43" t="s">
        <v>227</v>
      </c>
      <c r="C10" s="59" t="s">
        <v>35</v>
      </c>
      <c r="D10" s="56" t="s">
        <v>25</v>
      </c>
      <c r="E10" s="56" t="s">
        <v>134</v>
      </c>
      <c r="F10" s="47">
        <v>1384</v>
      </c>
      <c r="G10" s="47">
        <v>356</v>
      </c>
      <c r="H10" s="78">
        <v>0.25722543352601157</v>
      </c>
      <c r="I10" s="47">
        <v>1400</v>
      </c>
      <c r="L10" t="s">
        <v>163</v>
      </c>
      <c r="M10" s="12" t="e">
        <f>I10-#REF!</f>
        <v>#REF!</v>
      </c>
    </row>
    <row r="11" spans="1:13" x14ac:dyDescent="0.25">
      <c r="A11" s="58">
        <v>264</v>
      </c>
      <c r="B11" s="59" t="s">
        <v>39</v>
      </c>
      <c r="C11" s="59" t="s">
        <v>40</v>
      </c>
      <c r="D11" s="56" t="s">
        <v>41</v>
      </c>
      <c r="E11" s="56" t="s">
        <v>142</v>
      </c>
      <c r="F11" s="47">
        <v>1312</v>
      </c>
      <c r="G11" s="47">
        <v>1312</v>
      </c>
      <c r="H11" s="78">
        <v>1</v>
      </c>
      <c r="I11" s="47">
        <v>1570</v>
      </c>
      <c r="L11" t="s">
        <v>163</v>
      </c>
      <c r="M11" s="12" t="e">
        <f>I11-#REF!</f>
        <v>#REF!</v>
      </c>
    </row>
    <row r="12" spans="1:13" x14ac:dyDescent="0.25">
      <c r="A12" s="57">
        <v>302</v>
      </c>
      <c r="B12" s="59" t="s">
        <v>188</v>
      </c>
      <c r="C12" s="59" t="s">
        <v>46</v>
      </c>
      <c r="D12" s="56" t="s">
        <v>22</v>
      </c>
      <c r="E12" s="56" t="s">
        <v>142</v>
      </c>
      <c r="F12" s="47">
        <v>257</v>
      </c>
      <c r="G12" s="47">
        <v>257</v>
      </c>
      <c r="H12" s="78">
        <v>1</v>
      </c>
      <c r="I12" s="47">
        <v>742</v>
      </c>
      <c r="L12" t="s">
        <v>164</v>
      </c>
      <c r="M12" s="12" t="e">
        <f>I12-#REF!</f>
        <v>#REF!</v>
      </c>
    </row>
    <row r="13" spans="1:13" x14ac:dyDescent="0.25">
      <c r="A13" s="58">
        <v>324</v>
      </c>
      <c r="B13" s="59" t="s">
        <v>52</v>
      </c>
      <c r="C13" s="59" t="s">
        <v>53</v>
      </c>
      <c r="D13" s="56" t="s">
        <v>9</v>
      </c>
      <c r="E13" s="56" t="s">
        <v>142</v>
      </c>
      <c r="F13" s="47">
        <v>386</v>
      </c>
      <c r="G13" s="47">
        <v>386</v>
      </c>
      <c r="H13" s="78">
        <v>1</v>
      </c>
      <c r="I13" s="47">
        <v>485</v>
      </c>
      <c r="L13" t="s">
        <v>163</v>
      </c>
      <c r="M13" s="12" t="e">
        <f>I13-#REF!</f>
        <v>#REF!</v>
      </c>
    </row>
    <row r="14" spans="1:13" x14ac:dyDescent="0.25">
      <c r="A14" s="57">
        <v>327</v>
      </c>
      <c r="B14" s="59" t="s">
        <v>54</v>
      </c>
      <c r="C14" s="59" t="s">
        <v>55</v>
      </c>
      <c r="D14" s="56" t="s">
        <v>7</v>
      </c>
      <c r="E14" s="56" t="s">
        <v>142</v>
      </c>
      <c r="F14" s="47">
        <v>479</v>
      </c>
      <c r="G14" s="47">
        <v>479</v>
      </c>
      <c r="H14" s="78">
        <v>1</v>
      </c>
      <c r="I14" s="47">
        <v>912</v>
      </c>
      <c r="L14" t="s">
        <v>164</v>
      </c>
      <c r="M14" s="12" t="e">
        <f>I14-#REF!</f>
        <v>#REF!</v>
      </c>
    </row>
    <row r="15" spans="1:13" x14ac:dyDescent="0.25">
      <c r="A15" s="58">
        <v>336</v>
      </c>
      <c r="B15" s="59" t="s">
        <v>62</v>
      </c>
      <c r="C15" s="59" t="s">
        <v>63</v>
      </c>
      <c r="D15" s="56" t="s">
        <v>22</v>
      </c>
      <c r="E15" s="56" t="s">
        <v>142</v>
      </c>
      <c r="F15" s="47">
        <v>277</v>
      </c>
      <c r="G15" s="47">
        <v>277</v>
      </c>
      <c r="H15" s="78">
        <v>1</v>
      </c>
      <c r="I15" s="47">
        <v>570</v>
      </c>
      <c r="L15" t="s">
        <v>164</v>
      </c>
      <c r="M15" s="12" t="e">
        <f>I15-#REF!</f>
        <v>#REF!</v>
      </c>
    </row>
    <row r="16" spans="1:13" x14ac:dyDescent="0.25">
      <c r="A16" s="57">
        <v>338</v>
      </c>
      <c r="B16" s="59" t="s">
        <v>247</v>
      </c>
      <c r="C16" s="59" t="s">
        <v>64</v>
      </c>
      <c r="D16" s="56" t="s">
        <v>7</v>
      </c>
      <c r="E16" s="56" t="s">
        <v>142</v>
      </c>
      <c r="F16" s="47">
        <v>291</v>
      </c>
      <c r="G16" s="47">
        <v>291</v>
      </c>
      <c r="H16" s="78">
        <v>1</v>
      </c>
      <c r="I16" s="47">
        <v>730</v>
      </c>
      <c r="L16" t="s">
        <v>163</v>
      </c>
      <c r="M16" s="12" t="e">
        <f>I16-#REF!</f>
        <v>#REF!</v>
      </c>
    </row>
    <row r="17" spans="1:13" x14ac:dyDescent="0.25">
      <c r="A17" s="58">
        <v>346</v>
      </c>
      <c r="B17" s="59" t="s">
        <v>65</v>
      </c>
      <c r="C17" s="59" t="s">
        <v>66</v>
      </c>
      <c r="D17" s="56" t="s">
        <v>33</v>
      </c>
      <c r="E17" s="56" t="s">
        <v>142</v>
      </c>
      <c r="F17" s="47">
        <v>546</v>
      </c>
      <c r="G17" s="47">
        <v>546</v>
      </c>
      <c r="H17" s="78">
        <v>1</v>
      </c>
      <c r="I17" s="47">
        <v>720</v>
      </c>
      <c r="J17" s="94">
        <v>1</v>
      </c>
      <c r="L17" t="s">
        <v>165</v>
      </c>
      <c r="M17" s="12" t="e">
        <f>I17-#REF!</f>
        <v>#REF!</v>
      </c>
    </row>
    <row r="18" spans="1:13" x14ac:dyDescent="0.25">
      <c r="A18" s="57">
        <v>404</v>
      </c>
      <c r="B18" s="59" t="s">
        <v>71</v>
      </c>
      <c r="C18" s="59" t="s">
        <v>72</v>
      </c>
      <c r="D18" s="56" t="s">
        <v>7</v>
      </c>
      <c r="E18" s="56" t="s">
        <v>142</v>
      </c>
      <c r="F18" s="47">
        <v>333</v>
      </c>
      <c r="G18" s="47">
        <v>333</v>
      </c>
      <c r="H18" s="78">
        <v>1</v>
      </c>
      <c r="I18" s="47">
        <v>600</v>
      </c>
      <c r="L18" t="s">
        <v>166</v>
      </c>
      <c r="M18" s="12" t="e">
        <f>I18-#REF!</f>
        <v>#REF!</v>
      </c>
    </row>
    <row r="19" spans="1:13" x14ac:dyDescent="0.25">
      <c r="A19" s="58">
        <v>220</v>
      </c>
      <c r="B19" s="59" t="s">
        <v>73</v>
      </c>
      <c r="C19" s="59" t="s">
        <v>74</v>
      </c>
      <c r="D19" s="56" t="s">
        <v>15</v>
      </c>
      <c r="E19" s="56" t="s">
        <v>139</v>
      </c>
      <c r="F19" s="47">
        <v>340</v>
      </c>
      <c r="G19" s="47">
        <v>81</v>
      </c>
      <c r="H19" s="78">
        <v>0.23823529411764705</v>
      </c>
      <c r="I19" s="47">
        <v>500</v>
      </c>
      <c r="J19" s="94">
        <v>1</v>
      </c>
      <c r="L19" t="s">
        <v>165</v>
      </c>
      <c r="M19" s="12" t="e">
        <f>I19-#REF!</f>
        <v>#REF!</v>
      </c>
    </row>
    <row r="20" spans="1:13" x14ac:dyDescent="0.25">
      <c r="A20" s="57">
        <v>262</v>
      </c>
      <c r="B20" s="59" t="s">
        <v>248</v>
      </c>
      <c r="C20" s="59" t="s">
        <v>75</v>
      </c>
      <c r="D20" s="56" t="s">
        <v>13</v>
      </c>
      <c r="E20" s="56" t="s">
        <v>139</v>
      </c>
      <c r="F20" s="47">
        <v>349</v>
      </c>
      <c r="G20" s="47">
        <v>111</v>
      </c>
      <c r="H20" s="78">
        <v>0.31805157593123207</v>
      </c>
      <c r="I20" s="47">
        <v>400</v>
      </c>
      <c r="J20" s="95">
        <v>1</v>
      </c>
      <c r="L20" t="s">
        <v>167</v>
      </c>
      <c r="M20" s="12" t="e">
        <f>I20-#REF!</f>
        <v>#REF!</v>
      </c>
    </row>
    <row r="21" spans="1:13" s="10" customFormat="1" x14ac:dyDescent="0.25">
      <c r="A21" s="93" t="s">
        <v>131</v>
      </c>
      <c r="B21" s="87" t="s">
        <v>275</v>
      </c>
      <c r="C21" s="59" t="s">
        <v>78</v>
      </c>
      <c r="D21" s="56" t="s">
        <v>15</v>
      </c>
      <c r="E21" s="56" t="s">
        <v>134</v>
      </c>
      <c r="F21" s="47">
        <v>202</v>
      </c>
      <c r="G21" s="47">
        <v>202</v>
      </c>
      <c r="H21" s="78">
        <v>1</v>
      </c>
      <c r="I21" s="47">
        <v>1160</v>
      </c>
    </row>
    <row r="22" spans="1:13" x14ac:dyDescent="0.25">
      <c r="A22" s="57">
        <v>290</v>
      </c>
      <c r="B22" s="59" t="s">
        <v>81</v>
      </c>
      <c r="C22" s="59" t="s">
        <v>82</v>
      </c>
      <c r="D22" s="56" t="s">
        <v>15</v>
      </c>
      <c r="E22" s="56" t="s">
        <v>139</v>
      </c>
      <c r="F22" s="47">
        <v>289</v>
      </c>
      <c r="G22" s="47">
        <v>71</v>
      </c>
      <c r="H22" s="78">
        <v>0.24567474048442905</v>
      </c>
      <c r="I22" s="47">
        <v>391</v>
      </c>
      <c r="J22" s="95">
        <v>1</v>
      </c>
      <c r="L22" s="10" t="s">
        <v>165</v>
      </c>
      <c r="M22" s="12" t="e">
        <f>I22-#REF!</f>
        <v>#REF!</v>
      </c>
    </row>
    <row r="23" spans="1:13" x14ac:dyDescent="0.25">
      <c r="A23" s="58">
        <v>335</v>
      </c>
      <c r="B23" s="59" t="s">
        <v>276</v>
      </c>
      <c r="C23" s="59" t="s">
        <v>128</v>
      </c>
      <c r="D23" s="56" t="s">
        <v>25</v>
      </c>
      <c r="E23" s="56" t="s">
        <v>133</v>
      </c>
      <c r="F23" s="47">
        <v>314</v>
      </c>
      <c r="G23" s="47">
        <v>177</v>
      </c>
      <c r="H23" s="78">
        <v>0.56369426751592355</v>
      </c>
      <c r="I23" s="47">
        <v>324</v>
      </c>
      <c r="L23" s="10" t="s">
        <v>168</v>
      </c>
      <c r="M23" s="12" t="e">
        <f>I23-#REF!</f>
        <v>#REF!</v>
      </c>
    </row>
    <row r="24" spans="1:13" x14ac:dyDescent="0.25">
      <c r="A24" s="57">
        <v>360</v>
      </c>
      <c r="B24" s="59" t="s">
        <v>90</v>
      </c>
      <c r="C24" s="59" t="s">
        <v>91</v>
      </c>
      <c r="D24" s="56" t="s">
        <v>13</v>
      </c>
      <c r="E24" s="56" t="s">
        <v>139</v>
      </c>
      <c r="F24" s="47">
        <v>581</v>
      </c>
      <c r="G24" s="47">
        <v>140</v>
      </c>
      <c r="H24" s="78">
        <v>0.24096385542168675</v>
      </c>
      <c r="I24" s="47">
        <v>615</v>
      </c>
    </row>
    <row r="25" spans="1:13" s="2" customFormat="1" x14ac:dyDescent="0.25">
      <c r="A25" s="58">
        <v>407</v>
      </c>
      <c r="B25" s="59" t="s">
        <v>250</v>
      </c>
      <c r="C25" s="59" t="s">
        <v>96</v>
      </c>
      <c r="D25" s="56" t="s">
        <v>9</v>
      </c>
      <c r="E25" s="56" t="s">
        <v>139</v>
      </c>
      <c r="F25" s="47">
        <v>414</v>
      </c>
      <c r="G25" s="47">
        <v>141</v>
      </c>
      <c r="H25" s="78">
        <v>0.34057971014492755</v>
      </c>
      <c r="I25" s="47">
        <v>437</v>
      </c>
    </row>
    <row r="26" spans="1:13" x14ac:dyDescent="0.25">
      <c r="A26" s="57">
        <v>433</v>
      </c>
      <c r="B26" s="59" t="s">
        <v>99</v>
      </c>
      <c r="C26" s="59" t="s">
        <v>100</v>
      </c>
      <c r="D26" s="56" t="s">
        <v>33</v>
      </c>
      <c r="E26" s="56" t="s">
        <v>142</v>
      </c>
      <c r="F26" s="47">
        <v>284</v>
      </c>
      <c r="G26" s="47">
        <v>284</v>
      </c>
      <c r="H26" s="78">
        <v>1</v>
      </c>
      <c r="I26" s="47">
        <v>636</v>
      </c>
    </row>
    <row r="27" spans="1:13" x14ac:dyDescent="0.25">
      <c r="A27" s="58">
        <v>428</v>
      </c>
      <c r="B27" s="59" t="s">
        <v>251</v>
      </c>
      <c r="C27" s="59" t="s">
        <v>101</v>
      </c>
      <c r="D27" s="56" t="s">
        <v>22</v>
      </c>
      <c r="E27" s="56" t="s">
        <v>142</v>
      </c>
      <c r="F27" s="47">
        <v>423</v>
      </c>
      <c r="G27" s="47">
        <v>423</v>
      </c>
      <c r="H27" s="78">
        <v>1</v>
      </c>
      <c r="I27" s="47">
        <v>450</v>
      </c>
    </row>
    <row r="28" spans="1:13" x14ac:dyDescent="0.25">
      <c r="A28" s="57">
        <v>332</v>
      </c>
      <c r="B28" s="59" t="s">
        <v>102</v>
      </c>
      <c r="C28" s="59" t="s">
        <v>103</v>
      </c>
      <c r="D28" s="56" t="s">
        <v>13</v>
      </c>
      <c r="E28" s="56" t="s">
        <v>139</v>
      </c>
      <c r="F28" s="47">
        <v>442</v>
      </c>
      <c r="G28" s="47">
        <v>115</v>
      </c>
      <c r="H28" s="78">
        <v>0.26018099547511314</v>
      </c>
      <c r="I28" s="47">
        <v>450</v>
      </c>
      <c r="L28" t="s">
        <v>169</v>
      </c>
      <c r="M28" s="12" t="e">
        <f>I28-#REF!</f>
        <v>#REF!</v>
      </c>
    </row>
    <row r="29" spans="1:13" x14ac:dyDescent="0.25">
      <c r="A29" s="58">
        <v>421</v>
      </c>
      <c r="B29" s="59" t="s">
        <v>106</v>
      </c>
      <c r="C29" s="59" t="s">
        <v>107</v>
      </c>
      <c r="D29" s="56" t="s">
        <v>13</v>
      </c>
      <c r="E29" s="56" t="s">
        <v>139</v>
      </c>
      <c r="F29" s="47">
        <v>526</v>
      </c>
      <c r="G29" s="47">
        <v>127</v>
      </c>
      <c r="H29" s="78">
        <v>0.2414448669201521</v>
      </c>
      <c r="I29" s="47">
        <v>542</v>
      </c>
    </row>
    <row r="30" spans="1:13" x14ac:dyDescent="0.25">
      <c r="A30" s="57">
        <v>427</v>
      </c>
      <c r="B30" s="59" t="s">
        <v>110</v>
      </c>
      <c r="C30" s="59" t="s">
        <v>111</v>
      </c>
      <c r="D30" s="56" t="s">
        <v>22</v>
      </c>
      <c r="E30" s="56" t="s">
        <v>139</v>
      </c>
      <c r="F30" s="47">
        <v>465</v>
      </c>
      <c r="G30" s="47">
        <v>115</v>
      </c>
      <c r="H30" s="78">
        <v>0.24731182795698925</v>
      </c>
      <c r="I30" s="47">
        <v>700</v>
      </c>
    </row>
    <row r="31" spans="1:13" x14ac:dyDescent="0.25">
      <c r="A31" s="58">
        <v>413</v>
      </c>
      <c r="B31" s="59" t="s">
        <v>113</v>
      </c>
      <c r="C31" s="59" t="s">
        <v>114</v>
      </c>
      <c r="D31" s="56" t="s">
        <v>13</v>
      </c>
      <c r="E31" s="56" t="s">
        <v>139</v>
      </c>
      <c r="F31" s="47">
        <v>267</v>
      </c>
      <c r="G31" s="47">
        <v>64</v>
      </c>
      <c r="H31" s="78">
        <v>0.23970037453183521</v>
      </c>
      <c r="I31" s="47">
        <v>278</v>
      </c>
    </row>
    <row r="32" spans="1:13" x14ac:dyDescent="0.25">
      <c r="A32" s="57">
        <v>416</v>
      </c>
      <c r="B32" s="59" t="s">
        <v>115</v>
      </c>
      <c r="C32" s="59" t="s">
        <v>116</v>
      </c>
      <c r="D32" s="56" t="s">
        <v>15</v>
      </c>
      <c r="E32" s="56" t="s">
        <v>139</v>
      </c>
      <c r="F32" s="47">
        <v>463</v>
      </c>
      <c r="G32" s="47">
        <v>123</v>
      </c>
      <c r="H32" s="78">
        <v>0.26565874730021599</v>
      </c>
      <c r="I32" s="47">
        <v>500</v>
      </c>
    </row>
    <row r="33" spans="1:11" x14ac:dyDescent="0.25">
      <c r="A33" s="58">
        <v>417</v>
      </c>
      <c r="B33" s="59" t="s">
        <v>117</v>
      </c>
      <c r="C33" s="59" t="s">
        <v>118</v>
      </c>
      <c r="D33" s="56" t="s">
        <v>13</v>
      </c>
      <c r="E33" s="56" t="s">
        <v>139</v>
      </c>
      <c r="F33" s="47">
        <v>350</v>
      </c>
      <c r="G33" s="47">
        <v>92</v>
      </c>
      <c r="H33" s="78">
        <v>0.26285714285714284</v>
      </c>
      <c r="I33" s="47">
        <v>520</v>
      </c>
    </row>
    <row r="34" spans="1:11" s="2" customFormat="1" x14ac:dyDescent="0.25">
      <c r="A34" s="51"/>
      <c r="B34" s="51" t="s">
        <v>129</v>
      </c>
      <c r="C34" s="51"/>
      <c r="D34" s="46"/>
      <c r="E34" s="46"/>
      <c r="F34" s="48">
        <f>+SUM(F4:F33)</f>
        <v>13579</v>
      </c>
      <c r="G34" s="48">
        <f>+SUM(G4:G33)</f>
        <v>7046</v>
      </c>
      <c r="H34" s="92">
        <f>G34/F34</f>
        <v>0.51888946166875327</v>
      </c>
      <c r="I34" s="48">
        <f>+SUM(I4:I33)</f>
        <v>19512</v>
      </c>
    </row>
    <row r="35" spans="1:11" x14ac:dyDescent="0.25">
      <c r="B35" s="65" t="s">
        <v>290</v>
      </c>
      <c r="C35" s="65"/>
      <c r="D35" s="65"/>
      <c r="E35" s="65"/>
      <c r="F35" s="65"/>
      <c r="G35" s="65"/>
      <c r="H35" s="65"/>
      <c r="I35" s="65"/>
      <c r="J35" s="5"/>
      <c r="K35" s="15"/>
    </row>
    <row r="36" spans="1:11" x14ac:dyDescent="0.25">
      <c r="A36" s="2"/>
      <c r="B36" s="90" t="s">
        <v>121</v>
      </c>
      <c r="C36" s="90"/>
      <c r="D36" s="90"/>
      <c r="E36" s="90"/>
      <c r="F36" s="90"/>
      <c r="G36" s="90"/>
      <c r="H36" s="90"/>
      <c r="I36" s="90"/>
    </row>
    <row r="37" spans="1:11" ht="15" customHeight="1" x14ac:dyDescent="0.25">
      <c r="B37" s="73" t="s">
        <v>284</v>
      </c>
      <c r="C37" s="73"/>
      <c r="D37" s="73"/>
      <c r="E37" s="73"/>
      <c r="F37" s="73"/>
      <c r="G37" s="73"/>
      <c r="H37" s="73"/>
      <c r="I37" s="73"/>
      <c r="J37" s="16"/>
      <c r="K37" s="16"/>
    </row>
    <row r="38" spans="1:11" ht="26.25" customHeight="1" x14ac:dyDescent="0.25">
      <c r="B38" s="71" t="s">
        <v>293</v>
      </c>
      <c r="C38" s="71"/>
      <c r="D38" s="71"/>
      <c r="E38" s="71"/>
      <c r="F38" s="71"/>
      <c r="G38" s="71"/>
      <c r="H38" s="71"/>
      <c r="I38" s="71"/>
      <c r="J38" s="17"/>
      <c r="K38" s="17"/>
    </row>
  </sheetData>
  <mergeCells count="6">
    <mergeCell ref="A2:I2"/>
    <mergeCell ref="A1:J1"/>
    <mergeCell ref="B38:I38"/>
    <mergeCell ref="B37:I37"/>
    <mergeCell ref="B35:I35"/>
    <mergeCell ref="B36:I36"/>
  </mergeCells>
  <pageMargins left="0.7" right="0.7" top="0.75" bottom="0.75" header="0.3" footer="0.3"/>
  <pageSetup scale="69" fitToHeight="0" orientation="landscape"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85" zoomScaleNormal="85" zoomScaleSheetLayoutView="100" workbookViewId="0">
      <pane ySplit="3" topLeftCell="A4" activePane="bottomLeft" state="frozen"/>
      <selection pane="bottomLeft" activeCell="D45" sqref="D45:D46"/>
    </sheetView>
  </sheetViews>
  <sheetFormatPr defaultRowHeight="15" x14ac:dyDescent="0.25"/>
  <cols>
    <col min="1" max="1" width="9.7109375" style="2" customWidth="1"/>
    <col min="2" max="2" width="54.7109375" style="2" customWidth="1"/>
    <col min="3" max="3" width="27.28515625" style="2" bestFit="1" customWidth="1"/>
    <col min="4" max="4" width="9.7109375" style="53" customWidth="1"/>
    <col min="5" max="5" width="18.85546875" style="2" customWidth="1"/>
    <col min="6" max="6" width="19.7109375" style="6" customWidth="1"/>
    <col min="7" max="7" width="18.5703125" style="5" customWidth="1"/>
    <col min="8" max="8" width="18.5703125" style="2" customWidth="1"/>
    <col min="9" max="9" width="18.5703125" style="5" customWidth="1"/>
  </cols>
  <sheetData>
    <row r="1" spans="1:10" ht="18.75" customHeight="1" x14ac:dyDescent="0.25">
      <c r="A1" s="76" t="s">
        <v>214</v>
      </c>
      <c r="B1" s="76"/>
      <c r="C1" s="76"/>
      <c r="D1" s="76"/>
      <c r="E1" s="76"/>
      <c r="F1" s="76"/>
      <c r="G1" s="76"/>
      <c r="H1" s="76"/>
      <c r="I1" s="76"/>
    </row>
    <row r="2" spans="1:10" ht="28.5" customHeight="1" x14ac:dyDescent="0.25">
      <c r="A2" s="77" t="s">
        <v>291</v>
      </c>
      <c r="B2" s="77"/>
      <c r="C2" s="77"/>
      <c r="D2" s="77"/>
      <c r="E2" s="77"/>
      <c r="F2" s="77"/>
      <c r="G2" s="77"/>
      <c r="H2" s="77"/>
      <c r="I2" s="77"/>
    </row>
    <row r="3" spans="1:10" s="3" customFormat="1" ht="32.25" customHeight="1" x14ac:dyDescent="0.25">
      <c r="A3" s="46" t="s">
        <v>0</v>
      </c>
      <c r="B3" s="46" t="s">
        <v>2</v>
      </c>
      <c r="C3" s="46" t="s">
        <v>3</v>
      </c>
      <c r="D3" s="46" t="s">
        <v>4</v>
      </c>
      <c r="E3" s="46" t="s">
        <v>123</v>
      </c>
      <c r="F3" s="91" t="s">
        <v>124</v>
      </c>
      <c r="G3" s="91" t="s">
        <v>125</v>
      </c>
      <c r="H3" s="91" t="s">
        <v>201</v>
      </c>
      <c r="I3" s="91" t="s">
        <v>126</v>
      </c>
    </row>
    <row r="4" spans="1:10" x14ac:dyDescent="0.25">
      <c r="A4" s="59">
        <v>213</v>
      </c>
      <c r="B4" s="59" t="s">
        <v>11</v>
      </c>
      <c r="C4" s="59" t="s">
        <v>12</v>
      </c>
      <c r="D4" s="56" t="s">
        <v>13</v>
      </c>
      <c r="E4" s="47">
        <v>639</v>
      </c>
      <c r="F4" s="78">
        <v>0.33333333333333331</v>
      </c>
      <c r="G4" s="78">
        <v>0.80519480519480524</v>
      </c>
      <c r="H4" s="47">
        <v>716</v>
      </c>
      <c r="I4" s="78">
        <v>0.89245810055865926</v>
      </c>
    </row>
    <row r="5" spans="1:10" x14ac:dyDescent="0.25">
      <c r="A5" s="59">
        <v>346</v>
      </c>
      <c r="B5" s="59" t="s">
        <v>246</v>
      </c>
      <c r="C5" s="59" t="s">
        <v>14</v>
      </c>
      <c r="D5" s="56" t="s">
        <v>15</v>
      </c>
      <c r="E5" s="47">
        <v>225</v>
      </c>
      <c r="F5" s="78">
        <v>0.19867549668874171</v>
      </c>
      <c r="G5" s="78">
        <v>0.7</v>
      </c>
      <c r="H5" s="47">
        <v>480</v>
      </c>
      <c r="I5" s="78">
        <v>0.46875</v>
      </c>
    </row>
    <row r="6" spans="1:10" x14ac:dyDescent="0.25">
      <c r="A6" s="59">
        <v>404</v>
      </c>
      <c r="B6" s="59" t="s">
        <v>16</v>
      </c>
      <c r="C6" s="59" t="s">
        <v>17</v>
      </c>
      <c r="D6" s="56" t="s">
        <v>15</v>
      </c>
      <c r="E6" s="47">
        <v>353</v>
      </c>
      <c r="F6" s="78">
        <v>0.26368159203980102</v>
      </c>
      <c r="G6" s="78">
        <v>0.75961538461538458</v>
      </c>
      <c r="H6" s="47">
        <v>804</v>
      </c>
      <c r="I6" s="78">
        <v>0.43905472636815923</v>
      </c>
    </row>
    <row r="7" spans="1:10" x14ac:dyDescent="0.25">
      <c r="A7" s="59">
        <v>220</v>
      </c>
      <c r="B7" s="59" t="s">
        <v>18</v>
      </c>
      <c r="C7" s="59" t="s">
        <v>19</v>
      </c>
      <c r="D7" s="56" t="s">
        <v>15</v>
      </c>
      <c r="E7" s="47">
        <v>297</v>
      </c>
      <c r="F7" s="78">
        <v>0.21008403361344538</v>
      </c>
      <c r="G7" s="78">
        <v>0.5636363636363636</v>
      </c>
      <c r="H7" s="47">
        <v>450</v>
      </c>
      <c r="I7" s="78">
        <v>0.66</v>
      </c>
    </row>
    <row r="8" spans="1:10" x14ac:dyDescent="0.25">
      <c r="A8" s="59">
        <v>360</v>
      </c>
      <c r="B8" s="59" t="s">
        <v>218</v>
      </c>
      <c r="C8" s="59" t="s">
        <v>21</v>
      </c>
      <c r="D8" s="56" t="s">
        <v>22</v>
      </c>
      <c r="E8" s="47">
        <v>310</v>
      </c>
      <c r="F8" s="78" t="s">
        <v>127</v>
      </c>
      <c r="G8" s="78" t="s">
        <v>127</v>
      </c>
      <c r="H8" s="47">
        <v>360</v>
      </c>
      <c r="I8" s="78">
        <v>0.86111111111111116</v>
      </c>
    </row>
    <row r="9" spans="1:10" x14ac:dyDescent="0.25">
      <c r="A9" s="59">
        <v>454</v>
      </c>
      <c r="B9" s="59" t="s">
        <v>23</v>
      </c>
      <c r="C9" s="59" t="s">
        <v>24</v>
      </c>
      <c r="D9" s="56" t="s">
        <v>25</v>
      </c>
      <c r="E9" s="47">
        <v>781</v>
      </c>
      <c r="F9" s="78">
        <v>0.17844396859386152</v>
      </c>
      <c r="G9" s="78">
        <v>0.37062937062937062</v>
      </c>
      <c r="H9" s="47">
        <v>1070</v>
      </c>
      <c r="I9" s="78">
        <v>0.72990654205607475</v>
      </c>
    </row>
    <row r="10" spans="1:10" x14ac:dyDescent="0.25">
      <c r="A10" s="59">
        <v>442</v>
      </c>
      <c r="B10" s="59" t="s">
        <v>227</v>
      </c>
      <c r="C10" s="59" t="s">
        <v>35</v>
      </c>
      <c r="D10" s="56" t="s">
        <v>25</v>
      </c>
      <c r="E10" s="47">
        <v>1384</v>
      </c>
      <c r="F10" s="78">
        <v>0.26015037593984963</v>
      </c>
      <c r="G10" s="78">
        <v>0.3651685393258427</v>
      </c>
      <c r="H10" s="47">
        <v>1400</v>
      </c>
      <c r="I10" s="78">
        <v>0.98857142857142855</v>
      </c>
    </row>
    <row r="11" spans="1:10" x14ac:dyDescent="0.25">
      <c r="A11" s="59">
        <v>405</v>
      </c>
      <c r="B11" s="59" t="s">
        <v>39</v>
      </c>
      <c r="C11" s="59" t="s">
        <v>40</v>
      </c>
      <c r="D11" s="56" t="s">
        <v>41</v>
      </c>
      <c r="E11" s="47">
        <v>1312</v>
      </c>
      <c r="F11" s="78">
        <v>0.84377758164165928</v>
      </c>
      <c r="G11" s="78">
        <v>0.69359756097560976</v>
      </c>
      <c r="H11" s="47">
        <v>1570</v>
      </c>
      <c r="I11" s="78">
        <v>0.83566878980891723</v>
      </c>
    </row>
    <row r="12" spans="1:10" x14ac:dyDescent="0.25">
      <c r="A12" s="59">
        <v>407</v>
      </c>
      <c r="B12" s="59" t="s">
        <v>188</v>
      </c>
      <c r="C12" s="59" t="s">
        <v>46</v>
      </c>
      <c r="D12" s="56" t="s">
        <v>22</v>
      </c>
      <c r="E12" s="47">
        <v>257</v>
      </c>
      <c r="F12" s="78">
        <v>0.2356020942408377</v>
      </c>
      <c r="G12" s="78">
        <v>0.23735408560311283</v>
      </c>
      <c r="H12" s="47">
        <v>742</v>
      </c>
      <c r="I12" s="78">
        <v>0.34636118598382748</v>
      </c>
    </row>
    <row r="13" spans="1:10" x14ac:dyDescent="0.25">
      <c r="A13" s="59">
        <v>246</v>
      </c>
      <c r="B13" s="59" t="s">
        <v>52</v>
      </c>
      <c r="C13" s="59" t="s">
        <v>53</v>
      </c>
      <c r="D13" s="56" t="s">
        <v>9</v>
      </c>
      <c r="E13" s="47">
        <v>386</v>
      </c>
      <c r="F13" s="78">
        <v>0.3493975903614458</v>
      </c>
      <c r="G13" s="78">
        <v>0.15025906735751296</v>
      </c>
      <c r="H13" s="47">
        <v>485</v>
      </c>
      <c r="I13" s="78">
        <v>0.79587628865979376</v>
      </c>
    </row>
    <row r="14" spans="1:10" x14ac:dyDescent="0.25">
      <c r="A14" s="59">
        <v>413</v>
      </c>
      <c r="B14" s="59" t="s">
        <v>54</v>
      </c>
      <c r="C14" s="59" t="s">
        <v>55</v>
      </c>
      <c r="D14" s="56" t="s">
        <v>7</v>
      </c>
      <c r="E14" s="47">
        <v>479</v>
      </c>
      <c r="F14" s="78">
        <v>0.29194630872483224</v>
      </c>
      <c r="G14" s="78">
        <v>0.77244258872651361</v>
      </c>
      <c r="H14" s="47">
        <v>912</v>
      </c>
      <c r="I14" s="78">
        <v>0.52521929824561409</v>
      </c>
    </row>
    <row r="15" spans="1:10" x14ac:dyDescent="0.25">
      <c r="A15" s="59">
        <v>433</v>
      </c>
      <c r="B15" s="59" t="s">
        <v>62</v>
      </c>
      <c r="C15" s="59" t="s">
        <v>63</v>
      </c>
      <c r="D15" s="56" t="s">
        <v>22</v>
      </c>
      <c r="E15" s="47">
        <v>277</v>
      </c>
      <c r="F15" s="78">
        <v>0.34456928838951312</v>
      </c>
      <c r="G15" s="78">
        <v>0.32490974729241878</v>
      </c>
      <c r="H15" s="47">
        <v>570</v>
      </c>
      <c r="I15" s="78">
        <v>0.48596491228070177</v>
      </c>
    </row>
    <row r="16" spans="1:10" s="2" customFormat="1" x14ac:dyDescent="0.25">
      <c r="A16" s="59">
        <v>416</v>
      </c>
      <c r="B16" s="59" t="s">
        <v>247</v>
      </c>
      <c r="C16" s="59" t="s">
        <v>64</v>
      </c>
      <c r="D16" s="56" t="s">
        <v>7</v>
      </c>
      <c r="E16" s="47">
        <v>291</v>
      </c>
      <c r="F16" s="78">
        <v>0.19285714285714287</v>
      </c>
      <c r="G16" s="78">
        <v>0.7903780068728522</v>
      </c>
      <c r="H16" s="47">
        <v>730</v>
      </c>
      <c r="I16" s="78">
        <v>0.39863013698630134</v>
      </c>
      <c r="J16"/>
    </row>
    <row r="17" spans="1:10" x14ac:dyDescent="0.25">
      <c r="A17" s="59">
        <v>421</v>
      </c>
      <c r="B17" s="59" t="s">
        <v>65</v>
      </c>
      <c r="C17" s="59" t="s">
        <v>66</v>
      </c>
      <c r="D17" s="56" t="s">
        <v>33</v>
      </c>
      <c r="E17" s="47">
        <v>546</v>
      </c>
      <c r="F17" s="78">
        <v>0.35382308845577209</v>
      </c>
      <c r="G17" s="78">
        <v>0.89926739926739929</v>
      </c>
      <c r="H17" s="47">
        <v>720</v>
      </c>
      <c r="I17" s="78">
        <v>0.7583333333333333</v>
      </c>
    </row>
    <row r="18" spans="1:10" s="2" customFormat="1" x14ac:dyDescent="0.25">
      <c r="A18" s="59">
        <v>417</v>
      </c>
      <c r="B18" s="59" t="s">
        <v>71</v>
      </c>
      <c r="C18" s="59" t="s">
        <v>72</v>
      </c>
      <c r="D18" s="56" t="s">
        <v>7</v>
      </c>
      <c r="E18" s="47">
        <v>333</v>
      </c>
      <c r="F18" s="78">
        <v>0.20483460559796438</v>
      </c>
      <c r="G18" s="78">
        <v>0.66066066066066065</v>
      </c>
      <c r="H18" s="47">
        <v>600</v>
      </c>
      <c r="I18" s="78">
        <v>0.55500000000000005</v>
      </c>
      <c r="J18"/>
    </row>
    <row r="19" spans="1:10" x14ac:dyDescent="0.25">
      <c r="A19" s="59">
        <v>262</v>
      </c>
      <c r="B19" s="59" t="s">
        <v>73</v>
      </c>
      <c r="C19" s="59" t="s">
        <v>74</v>
      </c>
      <c r="D19" s="56" t="s">
        <v>15</v>
      </c>
      <c r="E19" s="47">
        <v>340</v>
      </c>
      <c r="F19" s="78">
        <v>0.18656716417910449</v>
      </c>
      <c r="G19" s="78">
        <v>0.70370370370370372</v>
      </c>
      <c r="H19" s="47">
        <v>500</v>
      </c>
      <c r="I19" s="78">
        <v>0.68</v>
      </c>
    </row>
    <row r="20" spans="1:10" x14ac:dyDescent="0.25">
      <c r="A20" s="59">
        <v>264</v>
      </c>
      <c r="B20" s="59" t="s">
        <v>248</v>
      </c>
      <c r="C20" s="59" t="s">
        <v>75</v>
      </c>
      <c r="D20" s="56" t="s">
        <v>13</v>
      </c>
      <c r="E20" s="47">
        <v>349</v>
      </c>
      <c r="F20" s="78">
        <v>0.2513089005235602</v>
      </c>
      <c r="G20" s="78">
        <v>0.74774774774774777</v>
      </c>
      <c r="H20" s="47">
        <v>400</v>
      </c>
      <c r="I20" s="78">
        <v>0.87250000000000005</v>
      </c>
    </row>
    <row r="21" spans="1:10" x14ac:dyDescent="0.25">
      <c r="A21" s="87" t="s">
        <v>131</v>
      </c>
      <c r="B21" s="87" t="s">
        <v>275</v>
      </c>
      <c r="C21" s="59" t="s">
        <v>78</v>
      </c>
      <c r="D21" s="56" t="s">
        <v>15</v>
      </c>
      <c r="E21" s="47">
        <v>202</v>
      </c>
      <c r="F21" s="78">
        <v>0.40952380952380951</v>
      </c>
      <c r="G21" s="78">
        <v>0.21287128712871287</v>
      </c>
      <c r="H21" s="47">
        <v>1160</v>
      </c>
      <c r="I21" s="78">
        <v>0.17413793103448275</v>
      </c>
    </row>
    <row r="22" spans="1:10" x14ac:dyDescent="0.25">
      <c r="A22" s="59">
        <v>290</v>
      </c>
      <c r="B22" s="59" t="s">
        <v>81</v>
      </c>
      <c r="C22" s="59" t="s">
        <v>82</v>
      </c>
      <c r="D22" s="56" t="s">
        <v>15</v>
      </c>
      <c r="E22" s="47">
        <v>289</v>
      </c>
      <c r="F22" s="78">
        <v>0.23846153846153847</v>
      </c>
      <c r="G22" s="78">
        <v>0.45070422535211269</v>
      </c>
      <c r="H22" s="47">
        <v>391</v>
      </c>
      <c r="I22" s="78">
        <v>0.73913043478260865</v>
      </c>
    </row>
    <row r="23" spans="1:10" x14ac:dyDescent="0.25">
      <c r="A23" s="59">
        <v>201</v>
      </c>
      <c r="B23" s="59" t="s">
        <v>276</v>
      </c>
      <c r="C23" s="59" t="s">
        <v>128</v>
      </c>
      <c r="D23" s="56" t="s">
        <v>25</v>
      </c>
      <c r="E23" s="47">
        <v>314</v>
      </c>
      <c r="F23" s="78">
        <v>0.76136363636363635</v>
      </c>
      <c r="G23" s="78">
        <v>0.1864406779661017</v>
      </c>
      <c r="H23" s="47">
        <v>324</v>
      </c>
      <c r="I23" s="78">
        <v>0.96913580246913578</v>
      </c>
    </row>
    <row r="24" spans="1:10" x14ac:dyDescent="0.25">
      <c r="A24" s="59">
        <v>302</v>
      </c>
      <c r="B24" s="59" t="s">
        <v>90</v>
      </c>
      <c r="C24" s="59" t="s">
        <v>91</v>
      </c>
      <c r="D24" s="56" t="s">
        <v>13</v>
      </c>
      <c r="E24" s="47">
        <v>581</v>
      </c>
      <c r="F24" s="78">
        <v>0.39880952380952384</v>
      </c>
      <c r="G24" s="78">
        <v>0.62857142857142856</v>
      </c>
      <c r="H24" s="47">
        <v>615</v>
      </c>
      <c r="I24" s="78">
        <v>0.94471544715447153</v>
      </c>
    </row>
    <row r="25" spans="1:10" x14ac:dyDescent="0.25">
      <c r="A25" s="59">
        <v>409</v>
      </c>
      <c r="B25" s="59" t="s">
        <v>250</v>
      </c>
      <c r="C25" s="59" t="s">
        <v>96</v>
      </c>
      <c r="D25" s="56" t="s">
        <v>9</v>
      </c>
      <c r="E25" s="47">
        <v>414</v>
      </c>
      <c r="F25" s="78">
        <v>0.375</v>
      </c>
      <c r="G25" s="78">
        <v>0.16312056737588654</v>
      </c>
      <c r="H25" s="47">
        <v>437</v>
      </c>
      <c r="I25" s="78">
        <v>0.94736842105263153</v>
      </c>
    </row>
    <row r="26" spans="1:10" x14ac:dyDescent="0.25">
      <c r="A26" s="59">
        <v>427</v>
      </c>
      <c r="B26" s="59" t="s">
        <v>99</v>
      </c>
      <c r="C26" s="59" t="s">
        <v>100</v>
      </c>
      <c r="D26" s="56" t="s">
        <v>33</v>
      </c>
      <c r="E26" s="47">
        <v>284</v>
      </c>
      <c r="F26" s="78">
        <v>0.25178571428571428</v>
      </c>
      <c r="G26" s="78">
        <v>0.49647887323943662</v>
      </c>
      <c r="H26" s="47">
        <v>636</v>
      </c>
      <c r="I26" s="78">
        <v>0.44654088050314467</v>
      </c>
    </row>
    <row r="27" spans="1:10" x14ac:dyDescent="0.25">
      <c r="A27" s="59">
        <v>428</v>
      </c>
      <c r="B27" s="59" t="s">
        <v>251</v>
      </c>
      <c r="C27" s="59" t="s">
        <v>101</v>
      </c>
      <c r="D27" s="56" t="s">
        <v>22</v>
      </c>
      <c r="E27" s="47">
        <v>423</v>
      </c>
      <c r="F27" s="78">
        <v>0.32673267326732675</v>
      </c>
      <c r="G27" s="78">
        <v>0.14657210401891252</v>
      </c>
      <c r="H27" s="47">
        <v>450</v>
      </c>
      <c r="I27" s="78">
        <v>0.94</v>
      </c>
    </row>
    <row r="28" spans="1:10" x14ac:dyDescent="0.25">
      <c r="A28" s="59">
        <v>324</v>
      </c>
      <c r="B28" s="59" t="s">
        <v>102</v>
      </c>
      <c r="C28" s="59" t="s">
        <v>103</v>
      </c>
      <c r="D28" s="56" t="s">
        <v>13</v>
      </c>
      <c r="E28" s="47">
        <v>442</v>
      </c>
      <c r="F28" s="78">
        <v>0.38709677419354838</v>
      </c>
      <c r="G28" s="78">
        <v>0.41739130434782606</v>
      </c>
      <c r="H28" s="47">
        <v>450</v>
      </c>
      <c r="I28" s="78">
        <v>0.98222222222222222</v>
      </c>
    </row>
    <row r="29" spans="1:10" x14ac:dyDescent="0.25">
      <c r="A29" s="59">
        <v>327</v>
      </c>
      <c r="B29" s="59" t="s">
        <v>106</v>
      </c>
      <c r="C29" s="59" t="s">
        <v>107</v>
      </c>
      <c r="D29" s="56" t="s">
        <v>13</v>
      </c>
      <c r="E29" s="47">
        <v>526</v>
      </c>
      <c r="F29" s="78">
        <v>0.33673469387755101</v>
      </c>
      <c r="G29" s="78">
        <v>0.74015748031496065</v>
      </c>
      <c r="H29" s="47">
        <v>542</v>
      </c>
      <c r="I29" s="78">
        <v>0.97047970479704793</v>
      </c>
    </row>
    <row r="30" spans="1:10" x14ac:dyDescent="0.25">
      <c r="A30" s="59">
        <v>332</v>
      </c>
      <c r="B30" s="59" t="s">
        <v>110</v>
      </c>
      <c r="C30" s="59" t="s">
        <v>111</v>
      </c>
      <c r="D30" s="56" t="s">
        <v>22</v>
      </c>
      <c r="E30" s="47">
        <v>465</v>
      </c>
      <c r="F30" s="78">
        <v>0.42666666666666669</v>
      </c>
      <c r="G30" s="78">
        <v>0.70434782608695656</v>
      </c>
      <c r="H30" s="47">
        <v>700</v>
      </c>
      <c r="I30" s="78">
        <v>0.66428571428571426</v>
      </c>
    </row>
    <row r="31" spans="1:10" x14ac:dyDescent="0.25">
      <c r="A31" s="59">
        <v>336</v>
      </c>
      <c r="B31" s="59" t="s">
        <v>113</v>
      </c>
      <c r="C31" s="59" t="s">
        <v>114</v>
      </c>
      <c r="D31" s="56" t="s">
        <v>13</v>
      </c>
      <c r="E31" s="47">
        <v>267</v>
      </c>
      <c r="F31" s="78">
        <v>0.50476190476190474</v>
      </c>
      <c r="G31" s="78">
        <v>0.203125</v>
      </c>
      <c r="H31" s="47">
        <v>278</v>
      </c>
      <c r="I31" s="78">
        <v>0.96043165467625902</v>
      </c>
    </row>
    <row r="32" spans="1:10" x14ac:dyDescent="0.25">
      <c r="A32" s="59">
        <v>335</v>
      </c>
      <c r="B32" s="59" t="s">
        <v>115</v>
      </c>
      <c r="C32" s="59" t="s">
        <v>116</v>
      </c>
      <c r="D32" s="56" t="s">
        <v>15</v>
      </c>
      <c r="E32" s="47">
        <v>463</v>
      </c>
      <c r="F32" s="78">
        <v>0.2661290322580645</v>
      </c>
      <c r="G32" s="78">
        <v>0.65853658536585369</v>
      </c>
      <c r="H32" s="47">
        <v>500</v>
      </c>
      <c r="I32" s="78">
        <v>0.92600000000000005</v>
      </c>
    </row>
    <row r="33" spans="1:9" x14ac:dyDescent="0.25">
      <c r="A33" s="59">
        <v>338</v>
      </c>
      <c r="B33" s="59" t="s">
        <v>117</v>
      </c>
      <c r="C33" s="59" t="s">
        <v>118</v>
      </c>
      <c r="D33" s="56" t="s">
        <v>13</v>
      </c>
      <c r="E33" s="47">
        <v>350</v>
      </c>
      <c r="F33" s="78">
        <v>0.22513089005235601</v>
      </c>
      <c r="G33" s="78">
        <v>0.66304347826086951</v>
      </c>
      <c r="H33" s="47">
        <v>520</v>
      </c>
      <c r="I33" s="78">
        <v>0.67307692307692313</v>
      </c>
    </row>
    <row r="34" spans="1:9" x14ac:dyDescent="0.25">
      <c r="A34" s="51"/>
      <c r="B34" s="51" t="s">
        <v>129</v>
      </c>
      <c r="C34" s="51"/>
      <c r="D34" s="46"/>
      <c r="E34" s="48">
        <f>SUM(E4:E33)</f>
        <v>13579</v>
      </c>
      <c r="F34" s="92"/>
      <c r="G34" s="92"/>
      <c r="H34" s="48">
        <f>SUM(H4:H33)</f>
        <v>19512</v>
      </c>
      <c r="I34" s="92">
        <f>E34/H34</f>
        <v>0.69593070930709311</v>
      </c>
    </row>
    <row r="35" spans="1:9" s="2" customFormat="1" ht="15.75" x14ac:dyDescent="0.25">
      <c r="A35" s="4"/>
      <c r="B35" s="65" t="s">
        <v>213</v>
      </c>
      <c r="C35" s="65"/>
      <c r="D35" s="65"/>
      <c r="E35" s="65"/>
      <c r="F35" s="65"/>
      <c r="G35" s="65"/>
      <c r="H35" s="65"/>
      <c r="I35" s="65"/>
    </row>
    <row r="36" spans="1:9" x14ac:dyDescent="0.25">
      <c r="B36" s="64" t="s">
        <v>121</v>
      </c>
      <c r="C36" s="64"/>
      <c r="D36" s="64"/>
      <c r="E36" s="64"/>
      <c r="F36" s="64"/>
      <c r="G36" s="64"/>
      <c r="H36" s="64"/>
      <c r="I36" s="64"/>
    </row>
    <row r="37" spans="1:9" ht="27" customHeight="1" x14ac:dyDescent="0.25">
      <c r="B37" s="73" t="s">
        <v>303</v>
      </c>
      <c r="C37" s="73"/>
      <c r="D37" s="73"/>
      <c r="E37" s="73"/>
      <c r="F37" s="73"/>
      <c r="G37" s="73"/>
      <c r="H37" s="73"/>
      <c r="I37" s="73"/>
    </row>
    <row r="38" spans="1:9" ht="27.75" customHeight="1" x14ac:dyDescent="0.25">
      <c r="B38" s="73" t="s">
        <v>300</v>
      </c>
      <c r="C38" s="73"/>
      <c r="D38" s="73"/>
      <c r="E38" s="73"/>
      <c r="F38" s="73"/>
      <c r="G38" s="73"/>
      <c r="H38" s="73"/>
      <c r="I38" s="73"/>
    </row>
    <row r="39" spans="1:9" ht="30.75" customHeight="1" x14ac:dyDescent="0.25">
      <c r="B39" s="73" t="s">
        <v>294</v>
      </c>
      <c r="C39" s="73"/>
      <c r="D39" s="73"/>
      <c r="E39" s="73"/>
      <c r="F39" s="73"/>
      <c r="G39" s="73"/>
      <c r="H39" s="73"/>
      <c r="I39" s="73"/>
    </row>
    <row r="40" spans="1:9" ht="27" customHeight="1" x14ac:dyDescent="0.25">
      <c r="B40" s="71" t="s">
        <v>130</v>
      </c>
      <c r="C40" s="71"/>
      <c r="D40" s="71"/>
      <c r="E40" s="71"/>
      <c r="F40" s="71"/>
      <c r="G40" s="71"/>
      <c r="H40" s="71"/>
      <c r="I40" s="71"/>
    </row>
    <row r="41" spans="1:9" x14ac:dyDescent="0.25">
      <c r="B41" s="112" t="s">
        <v>170</v>
      </c>
      <c r="C41" s="112"/>
      <c r="D41" s="112"/>
      <c r="E41" s="112"/>
      <c r="F41" s="112"/>
      <c r="G41" s="112"/>
      <c r="H41" s="112"/>
      <c r="I41" s="112"/>
    </row>
    <row r="42" spans="1:9" x14ac:dyDescent="0.25">
      <c r="B42" s="1"/>
    </row>
    <row r="43" spans="1:9" x14ac:dyDescent="0.25">
      <c r="B43" s="64"/>
      <c r="C43" s="64"/>
      <c r="D43" s="64"/>
      <c r="E43" s="64"/>
      <c r="F43" s="64"/>
      <c r="G43" s="64"/>
      <c r="H43" s="64"/>
      <c r="I43" s="64"/>
    </row>
    <row r="44" spans="1:9" x14ac:dyDescent="0.25">
      <c r="B44" s="1"/>
    </row>
    <row r="45" spans="1:9" x14ac:dyDescent="0.25">
      <c r="B45" s="7"/>
    </row>
    <row r="46" spans="1:9" x14ac:dyDescent="0.25">
      <c r="B46" s="8"/>
    </row>
    <row r="47" spans="1:9" x14ac:dyDescent="0.25">
      <c r="B47" s="9"/>
    </row>
    <row r="48" spans="1:9" x14ac:dyDescent="0.25">
      <c r="B48" s="1"/>
    </row>
  </sheetData>
  <mergeCells count="10">
    <mergeCell ref="A1:I1"/>
    <mergeCell ref="A2:I2"/>
    <mergeCell ref="B40:I40"/>
    <mergeCell ref="B43:I43"/>
    <mergeCell ref="B35:I35"/>
    <mergeCell ref="B37:I37"/>
    <mergeCell ref="B38:I38"/>
    <mergeCell ref="B39:I39"/>
    <mergeCell ref="B41:I41"/>
    <mergeCell ref="B36:I36"/>
  </mergeCells>
  <pageMargins left="0.7" right="0.7" top="0.75" bottom="0.75" header="0.3" footer="0.3"/>
  <pageSetup scale="66"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Appendix 1</vt:lpstr>
      <vt:lpstr>Appendix 2</vt:lpstr>
      <vt:lpstr> Appendix 3</vt:lpstr>
      <vt:lpstr>Appendix 4</vt:lpstr>
      <vt:lpstr>Appendix 5</vt:lpstr>
      <vt:lpstr>Appendix 6</vt:lpstr>
      <vt:lpstr>' Appendix 3'!Print_Area</vt:lpstr>
      <vt:lpstr>'Appendix 1'!Print_Area</vt:lpstr>
      <vt:lpstr>'Appendix 2'!Print_Area</vt:lpstr>
      <vt:lpstr>'Appendix 4'!Print_Area</vt:lpstr>
      <vt:lpstr>'Appendix 5'!Print_Area</vt:lpstr>
      <vt:lpstr>'Appendix 6'!Print_Area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2016-02-12T19:34:56Z</cp:lastPrinted>
  <dcterms:created xsi:type="dcterms:W3CDTF">2015-12-17T23:08:02Z</dcterms:created>
  <dcterms:modified xsi:type="dcterms:W3CDTF">2016-02-19T17:01:21Z</dcterms:modified>
</cp:coreProperties>
</file>