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600" windowWidth="20595" windowHeight="8955" activeTab="2"/>
  </bookViews>
  <sheets>
    <sheet name="Handout 1_EStoMS_Feeder" sheetId="3" r:id="rId1"/>
    <sheet name="Handout 2_MS to ES" sheetId="1" r:id="rId2"/>
    <sheet name="Handout 3_HS to MS" sheetId="2" r:id="rId3"/>
    <sheet name="4th &amp; 5th Sum_CONDEN w closed s" sheetId="4" state="hidden" r:id="rId4"/>
  </sheets>
  <definedNames>
    <definedName name="_xlnm._FilterDatabase" localSheetId="3" hidden="1">'4th &amp; 5th Sum_CONDEN w closed s'!$B$366:$C$367</definedName>
    <definedName name="_xlnm._FilterDatabase" localSheetId="0" hidden="1">'Handout 1_EStoMS_Feeder'!$A$3:$E$354</definedName>
    <definedName name="_xlnm._FilterDatabase" localSheetId="1" hidden="1">'Handout 2_MS to ES'!$A$4:$D$104</definedName>
    <definedName name="_xlnm._FilterDatabase" localSheetId="2" hidden="1">'Handout 3_HS to MS'!$B$49:$B$57</definedName>
    <definedName name="_xlnm.Print_Area" localSheetId="1">'Handout 2_MS to ES'!$A$1:$D$104</definedName>
    <definedName name="_xlnm.Print_Titles" localSheetId="0">'Handout 1_EStoMS_Feeder'!$3:$3</definedName>
    <definedName name="_xlnm.Print_Titles" localSheetId="1">'Handout 2_MS to ES'!$4:$4</definedName>
    <definedName name="_xlnm.Print_Titles" localSheetId="2">'Handout 3_HS to MS'!$3:$3</definedName>
  </definedNames>
  <calcPr calcId="145621" concurrentCalc="0"/>
</workbook>
</file>

<file path=xl/calcChain.xml><?xml version="1.0" encoding="utf-8"?>
<calcChain xmlns="http://schemas.openxmlformats.org/spreadsheetml/2006/main">
  <c r="D382" i="4" l="1"/>
  <c r="D381" i="4"/>
  <c r="D380" i="4"/>
  <c r="D379" i="4"/>
  <c r="D378" i="4"/>
  <c r="D377" i="4"/>
  <c r="D376" i="4"/>
  <c r="D375" i="4"/>
  <c r="D374" i="4"/>
  <c r="D373" i="4"/>
  <c r="D372" i="4"/>
  <c r="D371" i="4"/>
  <c r="D370" i="4"/>
  <c r="D369" i="4"/>
  <c r="D368" i="4"/>
  <c r="D367" i="4"/>
  <c r="D366" i="4"/>
  <c r="D365" i="4"/>
  <c r="D364" i="4"/>
  <c r="D363" i="4"/>
  <c r="D362" i="4"/>
  <c r="D361" i="4"/>
  <c r="D360" i="4"/>
  <c r="D359" i="4"/>
  <c r="D358" i="4"/>
  <c r="D357" i="4"/>
  <c r="D356" i="4"/>
  <c r="D355" i="4"/>
  <c r="D354" i="4"/>
  <c r="D353" i="4"/>
  <c r="D352" i="4"/>
  <c r="D351" i="4"/>
  <c r="D350" i="4"/>
  <c r="D349" i="4"/>
  <c r="D348" i="4"/>
  <c r="D347" i="4"/>
  <c r="D346" i="4"/>
  <c r="D345" i="4"/>
  <c r="D344" i="4"/>
  <c r="D343" i="4"/>
  <c r="D342" i="4"/>
  <c r="D341" i="4"/>
  <c r="D340" i="4"/>
  <c r="D339" i="4"/>
  <c r="D338" i="4"/>
  <c r="D337" i="4"/>
  <c r="D336" i="4"/>
  <c r="D335" i="4"/>
  <c r="D334" i="4"/>
  <c r="D333" i="4"/>
  <c r="D332" i="4"/>
  <c r="D331" i="4"/>
  <c r="D330" i="4"/>
  <c r="D329" i="4"/>
  <c r="D328" i="4"/>
  <c r="D327" i="4"/>
  <c r="D326" i="4"/>
  <c r="D325" i="4"/>
  <c r="D324" i="4"/>
  <c r="D323" i="4"/>
  <c r="D322" i="4"/>
  <c r="D321" i="4"/>
  <c r="D320" i="4"/>
  <c r="D319" i="4"/>
  <c r="D318" i="4"/>
  <c r="D317" i="4"/>
  <c r="D316" i="4"/>
  <c r="D311" i="4"/>
  <c r="D310" i="4"/>
  <c r="D309" i="4"/>
  <c r="D308" i="4"/>
  <c r="D307" i="4"/>
  <c r="D306" i="4"/>
  <c r="D305" i="4"/>
  <c r="D304" i="4"/>
  <c r="D303" i="4"/>
  <c r="D302" i="4"/>
  <c r="D301" i="4"/>
  <c r="D300" i="4"/>
  <c r="D299" i="4"/>
  <c r="D298" i="4"/>
  <c r="D297" i="4"/>
  <c r="D296" i="4"/>
  <c r="D295" i="4"/>
  <c r="D294" i="4"/>
  <c r="D293" i="4"/>
  <c r="D292" i="4"/>
  <c r="D291" i="4"/>
  <c r="D290" i="4"/>
  <c r="D289" i="4"/>
  <c r="D288" i="4"/>
  <c r="D287" i="4"/>
  <c r="D286" i="4"/>
  <c r="D285" i="4"/>
  <c r="D284" i="4"/>
  <c r="D283" i="4"/>
  <c r="D282" i="4"/>
  <c r="D281" i="4"/>
  <c r="D280" i="4"/>
  <c r="D279" i="4"/>
  <c r="D278" i="4"/>
  <c r="D277" i="4"/>
  <c r="D276" i="4"/>
  <c r="D275" i="4"/>
  <c r="D274" i="4"/>
  <c r="D273" i="4"/>
  <c r="D272" i="4"/>
  <c r="D271" i="4"/>
  <c r="D270" i="4"/>
  <c r="D269" i="4"/>
  <c r="D268" i="4"/>
  <c r="D267" i="4"/>
  <c r="D266" i="4"/>
  <c r="D265" i="4"/>
  <c r="D264" i="4"/>
  <c r="D263" i="4"/>
  <c r="D262" i="4"/>
  <c r="D261" i="4"/>
  <c r="D260" i="4"/>
  <c r="D259" i="4"/>
  <c r="D258" i="4"/>
  <c r="D257" i="4"/>
  <c r="D256"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3" i="4"/>
  <c r="D162" i="4"/>
  <c r="D161" i="4"/>
  <c r="D160" i="4"/>
  <c r="D159" i="4"/>
  <c r="D158" i="4"/>
  <c r="D157" i="4"/>
  <c r="D156" i="4"/>
  <c r="D155" i="4"/>
  <c r="D154" i="4"/>
  <c r="D153" i="4"/>
  <c r="D152" i="4"/>
  <c r="D151" i="4"/>
  <c r="D150" i="4"/>
  <c r="D149" i="4"/>
  <c r="D148" i="4"/>
  <c r="D147" i="4"/>
  <c r="D146" i="4"/>
  <c r="D145" i="4"/>
  <c r="D144" i="4"/>
  <c r="D143" i="4"/>
  <c r="D142" i="4"/>
  <c r="D141" i="4"/>
  <c r="D140" i="4"/>
  <c r="D139" i="4"/>
  <c r="D138" i="4"/>
  <c r="D137" i="4"/>
  <c r="D136" i="4"/>
  <c r="D135" i="4"/>
  <c r="D134" i="4"/>
  <c r="D133" i="4"/>
  <c r="D132" i="4"/>
  <c r="D131" i="4"/>
  <c r="D130" i="4"/>
  <c r="D129" i="4"/>
  <c r="D128" i="4"/>
  <c r="D127" i="4"/>
  <c r="D126" i="4"/>
  <c r="D125" i="4"/>
  <c r="D124" i="4"/>
  <c r="D123" i="4"/>
  <c r="D122" i="4"/>
  <c r="D121" i="4"/>
  <c r="D120" i="4"/>
  <c r="D119" i="4"/>
  <c r="D118" i="4"/>
  <c r="D117" i="4"/>
  <c r="D116" i="4"/>
  <c r="D115" i="4"/>
  <c r="D114" i="4"/>
  <c r="D113" i="4"/>
  <c r="D112" i="4"/>
  <c r="D111" i="4"/>
  <c r="D110" i="4"/>
  <c r="D109" i="4"/>
  <c r="D108" i="4"/>
  <c r="D107" i="4"/>
  <c r="D106" i="4"/>
  <c r="D105" i="4"/>
  <c r="D104" i="4"/>
  <c r="D103" i="4"/>
  <c r="D102" i="4"/>
  <c r="D101" i="4"/>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C29" i="4"/>
  <c r="D29" i="4"/>
  <c r="D28" i="4"/>
  <c r="D27" i="4"/>
  <c r="D26" i="4"/>
  <c r="D25" i="4"/>
  <c r="C24" i="4"/>
  <c r="D24" i="4"/>
  <c r="D23" i="4"/>
  <c r="D22" i="4"/>
  <c r="D21" i="4"/>
  <c r="C20" i="4"/>
  <c r="D20" i="4"/>
  <c r="D19" i="4"/>
  <c r="D18" i="4"/>
  <c r="D17" i="4"/>
  <c r="D16" i="4"/>
  <c r="C15" i="4"/>
  <c r="D15" i="4"/>
  <c r="D14" i="4"/>
  <c r="D13" i="4"/>
  <c r="D12" i="4"/>
  <c r="D11" i="4"/>
  <c r="C10" i="4"/>
  <c r="D10" i="4"/>
  <c r="D9" i="4"/>
  <c r="D8" i="4"/>
  <c r="D7" i="4"/>
  <c r="C6" i="4"/>
  <c r="D6" i="4"/>
  <c r="D5" i="4"/>
  <c r="D4" i="4"/>
  <c r="C29" i="3"/>
  <c r="C24" i="3"/>
  <c r="C20" i="3"/>
  <c r="C15" i="3"/>
  <c r="C10" i="3"/>
  <c r="C6" i="3"/>
  <c r="C125" i="2"/>
  <c r="C126" i="2"/>
  <c r="C127" i="2"/>
  <c r="C128" i="2"/>
  <c r="C129" i="2"/>
  <c r="C130" i="2"/>
  <c r="C131" i="2"/>
  <c r="C124" i="2"/>
  <c r="C116" i="2"/>
  <c r="C117" i="2"/>
  <c r="C118" i="2"/>
  <c r="C119" i="2"/>
  <c r="C120" i="2"/>
  <c r="C121" i="2"/>
  <c r="C122" i="2"/>
  <c r="C115" i="2"/>
  <c r="C106" i="2"/>
  <c r="C107" i="2"/>
  <c r="C108" i="2"/>
  <c r="C109" i="2"/>
  <c r="C110" i="2"/>
  <c r="C111" i="2"/>
  <c r="C112" i="2"/>
  <c r="C113" i="2"/>
  <c r="C105" i="2"/>
  <c r="C101" i="2"/>
  <c r="C102" i="2"/>
  <c r="C103" i="2"/>
  <c r="C100" i="2"/>
  <c r="C91" i="2"/>
  <c r="C92" i="2"/>
  <c r="C93" i="2"/>
  <c r="C94" i="2"/>
  <c r="C95" i="2"/>
  <c r="C96" i="2"/>
  <c r="C97" i="2"/>
  <c r="C98" i="2"/>
  <c r="C90" i="2"/>
  <c r="C77" i="2"/>
  <c r="C78" i="2"/>
  <c r="C79" i="2"/>
  <c r="C80" i="2"/>
  <c r="C81" i="2"/>
  <c r="C82" i="2"/>
  <c r="C83" i="2"/>
  <c r="C84" i="2"/>
  <c r="C85" i="2"/>
  <c r="C86" i="2"/>
  <c r="C87" i="2"/>
  <c r="C88" i="2"/>
  <c r="C76" i="2"/>
  <c r="C71" i="2"/>
  <c r="C72" i="2"/>
  <c r="C73" i="2"/>
  <c r="C74" i="2"/>
  <c r="C70" i="2"/>
  <c r="C60" i="2"/>
  <c r="C61" i="2"/>
  <c r="C62" i="2"/>
  <c r="C63" i="2"/>
  <c r="C64" i="2"/>
  <c r="C65" i="2"/>
  <c r="C66" i="2"/>
  <c r="C67" i="2"/>
  <c r="C68" i="2"/>
  <c r="C59" i="2"/>
  <c r="C50" i="2"/>
  <c r="C51" i="2"/>
  <c r="C52" i="2"/>
  <c r="C53" i="2"/>
  <c r="C54" i="2"/>
  <c r="C55" i="2"/>
  <c r="C56" i="2"/>
  <c r="C57" i="2"/>
  <c r="C49" i="2"/>
  <c r="C44" i="2"/>
  <c r="C45" i="2"/>
  <c r="C46" i="2"/>
  <c r="C47" i="2"/>
  <c r="C43" i="2"/>
  <c r="C35" i="2"/>
  <c r="C36" i="2"/>
  <c r="C37" i="2"/>
  <c r="C38" i="2"/>
  <c r="C39" i="2"/>
  <c r="C40" i="2"/>
  <c r="C41" i="2"/>
  <c r="C34" i="2"/>
  <c r="C28" i="2"/>
  <c r="C29" i="2"/>
  <c r="C30" i="2"/>
  <c r="C31" i="2"/>
  <c r="C32" i="2"/>
  <c r="C27" i="2"/>
  <c r="C19" i="2"/>
  <c r="C20" i="2"/>
  <c r="C21" i="2"/>
  <c r="C22" i="2"/>
  <c r="C23" i="2"/>
  <c r="C24" i="2"/>
  <c r="C25" i="2"/>
  <c r="C18" i="2"/>
  <c r="C13" i="2"/>
  <c r="C14" i="2"/>
  <c r="C15" i="2"/>
  <c r="C16" i="2"/>
  <c r="C12" i="2"/>
  <c r="C5" i="2"/>
  <c r="C6" i="2"/>
  <c r="C7" i="2"/>
  <c r="C8" i="2"/>
  <c r="C9" i="2"/>
  <c r="C10" i="2"/>
  <c r="C4" i="2"/>
  <c r="B14" i="1"/>
  <c r="B100" i="1"/>
  <c r="C100" i="1"/>
  <c r="B94" i="1"/>
  <c r="C94" i="1"/>
  <c r="B87" i="1"/>
  <c r="C87" i="1"/>
  <c r="B84" i="1"/>
  <c r="C84" i="1"/>
  <c r="B76" i="1"/>
  <c r="C76" i="1"/>
  <c r="B64" i="1"/>
  <c r="C64" i="1"/>
  <c r="B57" i="1"/>
  <c r="C57" i="1"/>
  <c r="B52" i="1"/>
  <c r="C52" i="1"/>
  <c r="B40" i="1"/>
  <c r="C40" i="1"/>
  <c r="B32" i="1"/>
  <c r="C32" i="1"/>
  <c r="C14" i="1"/>
  <c r="B6" i="1"/>
  <c r="C6" i="1"/>
  <c r="C9" i="1"/>
  <c r="C10" i="1"/>
  <c r="C11" i="1"/>
  <c r="C12" i="1"/>
  <c r="C13" i="1"/>
  <c r="C8" i="1"/>
  <c r="B26" i="1"/>
  <c r="C26" i="1"/>
  <c r="C15" i="1"/>
  <c r="B102" i="1"/>
  <c r="C99" i="1"/>
  <c r="C98" i="1"/>
  <c r="C97" i="1"/>
  <c r="C96" i="1"/>
  <c r="C93" i="1"/>
  <c r="C92" i="1"/>
  <c r="C91" i="1"/>
  <c r="C90" i="1"/>
  <c r="C89" i="1"/>
  <c r="C86" i="1"/>
  <c r="C88" i="1"/>
  <c r="C83" i="1"/>
  <c r="C82" i="1"/>
  <c r="C81" i="1"/>
  <c r="C80" i="1"/>
  <c r="C79" i="1"/>
  <c r="C78" i="1"/>
  <c r="C75" i="1"/>
  <c r="C74" i="1"/>
  <c r="C73" i="1"/>
  <c r="C72" i="1"/>
  <c r="C71" i="1"/>
  <c r="C70" i="1"/>
  <c r="C69" i="1"/>
  <c r="C68" i="1"/>
  <c r="C67" i="1"/>
  <c r="C66" i="1"/>
  <c r="C63" i="1"/>
  <c r="C62" i="1"/>
  <c r="C61" i="1"/>
  <c r="C60" i="1"/>
  <c r="C59" i="1"/>
  <c r="C56" i="1"/>
  <c r="C55" i="1"/>
  <c r="C54" i="1"/>
  <c r="C51" i="1"/>
  <c r="C50" i="1"/>
  <c r="C49" i="1"/>
  <c r="C48" i="1"/>
  <c r="C47" i="1"/>
  <c r="C46" i="1"/>
  <c r="C45" i="1"/>
  <c r="C44" i="1"/>
  <c r="C43" i="1"/>
  <c r="C42" i="1"/>
  <c r="C39" i="1"/>
  <c r="C38" i="1"/>
  <c r="C37" i="1"/>
  <c r="C36" i="1"/>
  <c r="C35" i="1"/>
  <c r="C34" i="1"/>
  <c r="C31" i="1"/>
  <c r="C30" i="1"/>
  <c r="C29" i="1"/>
  <c r="C28" i="1"/>
  <c r="C25" i="1"/>
  <c r="C24" i="1"/>
  <c r="C23" i="1"/>
  <c r="C22" i="1"/>
  <c r="C21" i="1"/>
  <c r="C20" i="1"/>
  <c r="C19" i="1"/>
  <c r="C18" i="1"/>
  <c r="C17" i="1"/>
  <c r="C16" i="1"/>
  <c r="C5" i="1"/>
  <c r="C7" i="1"/>
  <c r="C27" i="1"/>
  <c r="C33" i="1"/>
  <c r="C41" i="1"/>
  <c r="C53" i="1"/>
  <c r="C58" i="1"/>
  <c r="C77" i="1"/>
  <c r="C85" i="1"/>
  <c r="C101" i="1"/>
  <c r="C65" i="1"/>
  <c r="C95" i="1"/>
</calcChain>
</file>

<file path=xl/sharedStrings.xml><?xml version="1.0" encoding="utf-8"?>
<sst xmlns="http://schemas.openxmlformats.org/spreadsheetml/2006/main" count="1743" uniqueCount="388">
  <si>
    <t>Cardozo EC</t>
  </si>
  <si>
    <t>SEATON ES</t>
  </si>
  <si>
    <t>Cardozo EC Total</t>
  </si>
  <si>
    <t>Columbia Heights EC (CHEC)</t>
  </si>
  <si>
    <t>POWELL ES</t>
  </si>
  <si>
    <t>H D COOKE ES</t>
  </si>
  <si>
    <t>MARIE REED ES</t>
  </si>
  <si>
    <t>TUBMAN ES</t>
  </si>
  <si>
    <t>THOMSON ES</t>
  </si>
  <si>
    <t>Columbia Heights EC (CHEC) Total</t>
  </si>
  <si>
    <t>Deal MS</t>
  </si>
  <si>
    <t>LAFAYETTE ES</t>
  </si>
  <si>
    <t>JANNEY ES</t>
  </si>
  <si>
    <t>MURCH ES</t>
  </si>
  <si>
    <t>BANCROFT ES</t>
  </si>
  <si>
    <t>EATON ES</t>
  </si>
  <si>
    <t>SHEPHERD ES</t>
  </si>
  <si>
    <t>HEARST ES</t>
  </si>
  <si>
    <t>OYSTER ADAMS BILINGUAL SCHOOL</t>
  </si>
  <si>
    <t>KEY ES</t>
  </si>
  <si>
    <t>Deal MS Total</t>
  </si>
  <si>
    <t>Eliot Hine MS</t>
  </si>
  <si>
    <t>MINER ES</t>
  </si>
  <si>
    <t>MAURY ES</t>
  </si>
  <si>
    <t>TYLER ES</t>
  </si>
  <si>
    <t>PAYNE ES</t>
  </si>
  <si>
    <t>Eliot Hine MS Total</t>
  </si>
  <si>
    <t>Hardy MS</t>
  </si>
  <si>
    <t>HYDE ADDISON ES</t>
  </si>
  <si>
    <t>STODDERT ES</t>
  </si>
  <si>
    <t>Hardy MS Total</t>
  </si>
  <si>
    <t>Hart MS</t>
  </si>
  <si>
    <t>HENDLEY ES</t>
  </si>
  <si>
    <t>KING, M.L. ES</t>
  </si>
  <si>
    <t>PATTERSON ES</t>
  </si>
  <si>
    <t>FEREBEE HOPE ES</t>
  </si>
  <si>
    <t>SIMON ES</t>
  </si>
  <si>
    <t>M C TERRELL /MCGOGNEY ES</t>
  </si>
  <si>
    <t>LECKIE ES</t>
  </si>
  <si>
    <t>SAVOY ES</t>
  </si>
  <si>
    <t>HART MS</t>
  </si>
  <si>
    <t>Hart MS Total</t>
  </si>
  <si>
    <t>Jefferson Middle School Academy</t>
  </si>
  <si>
    <t>AMIDON BOWEN  ES</t>
  </si>
  <si>
    <t>ORR ES</t>
  </si>
  <si>
    <t>RANDLE HIGHLANDS ES</t>
  </si>
  <si>
    <t>Jefferson Middle School Academy Total</t>
  </si>
  <si>
    <t>Johnson  John Hayden MS</t>
  </si>
  <si>
    <t>TURNER ES</t>
  </si>
  <si>
    <t>MOTEN ES</t>
  </si>
  <si>
    <t>MALCOLM X ES</t>
  </si>
  <si>
    <t>GARFIELD ES</t>
  </si>
  <si>
    <t>Johnson  John Hayden MS Total</t>
  </si>
  <si>
    <t>Kelly Miller MS</t>
  </si>
  <si>
    <t>BURRVILLE ES</t>
  </si>
  <si>
    <t>AITON ES</t>
  </si>
  <si>
    <t>ARTS AND TECHNOLOGY PCS</t>
  </si>
  <si>
    <t>DREW ES</t>
  </si>
  <si>
    <t>NALLE ES</t>
  </si>
  <si>
    <t>C W  HARRIS ES</t>
  </si>
  <si>
    <t>SMOTHERS ES</t>
  </si>
  <si>
    <t>HOUSTON ES</t>
  </si>
  <si>
    <t>THOMAS ES</t>
  </si>
  <si>
    <t>Kelly Miller MS Total</t>
  </si>
  <si>
    <t>Kramer MS</t>
  </si>
  <si>
    <t>STANTON ES</t>
  </si>
  <si>
    <t>KETCHAM ES</t>
  </si>
  <si>
    <t>WINSTON EC</t>
  </si>
  <si>
    <t>Kramer MS Total</t>
  </si>
  <si>
    <t>Mckinley Middle School</t>
  </si>
  <si>
    <t>LANGLEY EC</t>
  </si>
  <si>
    <t>Mckinley Middle School Total</t>
  </si>
  <si>
    <t>Sousa MS</t>
  </si>
  <si>
    <t>KIMBALL ES</t>
  </si>
  <si>
    <t>PLUMMER ES</t>
  </si>
  <si>
    <t>DAVIS ES</t>
  </si>
  <si>
    <t>BEERS ES</t>
  </si>
  <si>
    <t>Sousa MS Total</t>
  </si>
  <si>
    <t>Stuart Hobson MS (Capitol Hill Cluster)</t>
  </si>
  <si>
    <t>WATKINS ES CAPITOL HILL CLUSTER</t>
  </si>
  <si>
    <t>LUDLOW TAYLOR ES</t>
  </si>
  <si>
    <t>J O WILSON ES</t>
  </si>
  <si>
    <t>Stuart Hobson MS (Capitol Hill Cluster) Total</t>
  </si>
  <si>
    <t>Grand Total</t>
  </si>
  <si>
    <t>Other*</t>
  </si>
  <si>
    <t># of 6th Graders in SY2013-14</t>
  </si>
  <si>
    <t>% 6th Graders in SY2013-14</t>
  </si>
  <si>
    <t xml:space="preserve">Source: OSSE student-level data matched between SY2013-14 and SY2012-13   </t>
  </si>
  <si>
    <t>DCPS Middle Schools or MS/HS Education Campuses in SY2013-14</t>
  </si>
  <si>
    <t>Anacostia HS</t>
  </si>
  <si>
    <t>ANACOSTIA HS</t>
  </si>
  <si>
    <t>BALLOU HS</t>
  </si>
  <si>
    <t>BROWNE EC</t>
  </si>
  <si>
    <t>CARDOZO HS AT MEYER</t>
  </si>
  <si>
    <t>COMMUNITY ACADEMY AMOS III AMSTRONG</t>
  </si>
  <si>
    <t>COOLIDGE HS</t>
  </si>
  <si>
    <t>EASTERN HS</t>
  </si>
  <si>
    <t>ELIOT HINE MS</t>
  </si>
  <si>
    <t>FRIENDSHIP PCS BLOW PIERCE</t>
  </si>
  <si>
    <t>FRIENDSHIP PCS CHAMBERLAIN</t>
  </si>
  <si>
    <t>JEFFERSON MIDDLE SCHOOL</t>
  </si>
  <si>
    <t>JOHNSON, JOHN HAYDEN MS</t>
  </si>
  <si>
    <t>KRAMER MS</t>
  </si>
  <si>
    <t>NA</t>
  </si>
  <si>
    <t>PHELPS ARCHITECTURE CONSTRUCTION AND ENGINEERING HS</t>
  </si>
  <si>
    <t>SOUSA MS</t>
  </si>
  <si>
    <t>SPINGARN HS</t>
  </si>
  <si>
    <t>WILSON HS</t>
  </si>
  <si>
    <t>WOODSON H D HS</t>
  </si>
  <si>
    <t>Anacostia HS Total</t>
  </si>
  <si>
    <t>Ballou HS</t>
  </si>
  <si>
    <t>CESAR CHAVEZ PARKSIDE MS PCS</t>
  </si>
  <si>
    <t>HARDY MS</t>
  </si>
  <si>
    <t>LANGDON EC</t>
  </si>
  <si>
    <t>PAUL JHS PCS</t>
  </si>
  <si>
    <t>PROSPECT LC</t>
  </si>
  <si>
    <t>WHEATLEY EC</t>
  </si>
  <si>
    <t>Ballou HS Total</t>
  </si>
  <si>
    <t>BRIGHTWOOD EC</t>
  </si>
  <si>
    <t>BURROUGHS EC</t>
  </si>
  <si>
    <t>D C  PREPARATORY EDGEWOOD MIDDLE CAMPUS PCS</t>
  </si>
  <si>
    <t>DEAL MS</t>
  </si>
  <si>
    <t>FRANCIS STEVENS EC</t>
  </si>
  <si>
    <t>FRIENDSHIP PCS WOODRIDGE CAMPUS</t>
  </si>
  <si>
    <t>HOWARD UNIVERSITY MIDDLE SCHOOL OF MATH AND SCIENCE PCS</t>
  </si>
  <si>
    <t>KELLY MILLER MS</t>
  </si>
  <si>
    <t>KIPP DC KEY ACADEMY PCS</t>
  </si>
  <si>
    <t>KIPP DC WILL ACADEMY PCS</t>
  </si>
  <si>
    <t>LASALLE BACKUS EC</t>
  </si>
  <si>
    <t>NOYES EC</t>
  </si>
  <si>
    <t>RAYMOND EC</t>
  </si>
  <si>
    <t>STUART HOBSON MS (CAPITAL HILL CLUSTER)</t>
  </si>
  <si>
    <t>TAKOMA EC</t>
  </si>
  <si>
    <t>TWO RIVERS PCS</t>
  </si>
  <si>
    <t>WASHINGTON LATIN PCS MS</t>
  </si>
  <si>
    <t>WEST EC</t>
  </si>
  <si>
    <t>WHITTIER EC</t>
  </si>
  <si>
    <t>Benjamin Banneker HS Total</t>
  </si>
  <si>
    <t>COLUMBIA HEIGHTS EC</t>
  </si>
  <si>
    <t>DUNBAR HS</t>
  </si>
  <si>
    <t>ROOSEVELT HS</t>
  </si>
  <si>
    <t>WALKER JONES EC</t>
  </si>
  <si>
    <t>BROOKLAND EC AT BUNKER HILL</t>
  </si>
  <si>
    <t>TRUESDELL EC</t>
  </si>
  <si>
    <t>Coolidge HS</t>
  </si>
  <si>
    <t>Coolidge HS Total</t>
  </si>
  <si>
    <t>Dunbar HS</t>
  </si>
  <si>
    <t>Dunbar HS Total</t>
  </si>
  <si>
    <t>Eastern HS</t>
  </si>
  <si>
    <t>Eastern HS Total</t>
  </si>
  <si>
    <t>Ellington School of the Arts Total</t>
  </si>
  <si>
    <t>McKinley Technology HS Total</t>
  </si>
  <si>
    <t>Phelps Architecture Construction and Engineering HS Total</t>
  </si>
  <si>
    <t>Roosevelt HS at MacFarland</t>
  </si>
  <si>
    <t>Roosevelt HS at MacFarland Total</t>
  </si>
  <si>
    <t>School Without Walls HS Total</t>
  </si>
  <si>
    <t>Wilson HS</t>
  </si>
  <si>
    <t>Wilson HS Total</t>
  </si>
  <si>
    <t>Woodson H D HS</t>
  </si>
  <si>
    <t>Woodson H D HS Total</t>
  </si>
  <si>
    <t>Other</t>
  </si>
  <si>
    <t># of 9th Graders in SY2013-14</t>
  </si>
  <si>
    <t>% 9th Graders in SY2013-14</t>
  </si>
  <si>
    <t>DCPS High Schools in SY2013-14</t>
  </si>
  <si>
    <t>No data available on school attended last year</t>
  </si>
  <si>
    <t>McKinley Technology HS (application only)</t>
  </si>
  <si>
    <t>Aiton ES</t>
  </si>
  <si>
    <t>AITON ES Total</t>
  </si>
  <si>
    <t>Amidon Bowen  ES</t>
  </si>
  <si>
    <t>AMIDON BOWEN  ES Total</t>
  </si>
  <si>
    <t>Bancroft ES</t>
  </si>
  <si>
    <t>BANCROFT ES Total</t>
  </si>
  <si>
    <t>BARNARD ES</t>
  </si>
  <si>
    <t>Paul Public Charter School - Middle School</t>
  </si>
  <si>
    <t>E L  Haynes PCS Georgia Avenue</t>
  </si>
  <si>
    <t>BARNARD ES Total</t>
  </si>
  <si>
    <t>BEERS ES Total</t>
  </si>
  <si>
    <t>BRENT ES</t>
  </si>
  <si>
    <t>Basis DC PCS</t>
  </si>
  <si>
    <t>Washington Latin PCS MS</t>
  </si>
  <si>
    <t>BRENT ES Total</t>
  </si>
  <si>
    <t>Brightwood EC</t>
  </si>
  <si>
    <t>Cesar Chavez PCS Chavez Prep</t>
  </si>
  <si>
    <t>Randle Highlands ES</t>
  </si>
  <si>
    <t>Truesdell EC</t>
  </si>
  <si>
    <t>BRIGHTWOOD EC Total</t>
  </si>
  <si>
    <t>Brookland EC at Bunker Hill</t>
  </si>
  <si>
    <t>Garfield ES</t>
  </si>
  <si>
    <t>Hyde Addison ES</t>
  </si>
  <si>
    <t>Raymond EC</t>
  </si>
  <si>
    <t>Whittier EC</t>
  </si>
  <si>
    <t>BROOKLAND EC AT BUNKER HILL Total</t>
  </si>
  <si>
    <t>Browne EC</t>
  </si>
  <si>
    <t>King, M L ES</t>
  </si>
  <si>
    <t>Savoy ES</t>
  </si>
  <si>
    <t>St. Coletta Special Education PCS</t>
  </si>
  <si>
    <t>BROWNE EC Total</t>
  </si>
  <si>
    <t>BRUCE MONROE ES AT PARK VIEW</t>
  </si>
  <si>
    <t>Bruce Monroe ES at Park View</t>
  </si>
  <si>
    <t>Drew ES</t>
  </si>
  <si>
    <t>Howard University Middle School of Math and Science PCS</t>
  </si>
  <si>
    <t>BRUCE MONROE ES AT PARK VIEW Total</t>
  </si>
  <si>
    <t>Burroughs EC</t>
  </si>
  <si>
    <t>Houston ES</t>
  </si>
  <si>
    <t>Takoma EC</t>
  </si>
  <si>
    <t>BURROUGHS EC Total</t>
  </si>
  <si>
    <t>Burrville ES</t>
  </si>
  <si>
    <t>Cesar Chavez Parkside MS PCS</t>
  </si>
  <si>
    <t>Garrison ES</t>
  </si>
  <si>
    <t>BURRVILLE ES Total</t>
  </si>
  <si>
    <t>C W  Harris ES</t>
  </si>
  <si>
    <t>Leckie ES</t>
  </si>
  <si>
    <t>Nalle ES</t>
  </si>
  <si>
    <t>Patterson ES</t>
  </si>
  <si>
    <t>Simon ES</t>
  </si>
  <si>
    <t>C W  HARRIS ES Total</t>
  </si>
  <si>
    <t>CAPITAL HILL MONTESSORI SCHOOL AT LOGAN</t>
  </si>
  <si>
    <t>Capitol Hill Montessori School at Logan</t>
  </si>
  <si>
    <t>Cleveland ES</t>
  </si>
  <si>
    <t>CAPITAL HILL MONTESSORI SCHOOL AT LOGAN Total</t>
  </si>
  <si>
    <t>CLEVELAND ES</t>
  </si>
  <si>
    <t>Center City Shaw Campus PCS</t>
  </si>
  <si>
    <t>Friendship PCS Blow Pierce</t>
  </si>
  <si>
    <t>H D Cooke ES</t>
  </si>
  <si>
    <t>School Without Walls at Francis Stevens</t>
  </si>
  <si>
    <t>CLEVELAND ES Total</t>
  </si>
  <si>
    <t>KIPP DC AIM PCS Academy PCS</t>
  </si>
  <si>
    <t>Malcolm X ES at Green</t>
  </si>
  <si>
    <t>Plummer ES</t>
  </si>
  <si>
    <t>DAVIS ES Total</t>
  </si>
  <si>
    <t>Smothers ES</t>
  </si>
  <si>
    <t>DREW ES Total</t>
  </si>
  <si>
    <t>Eaton ES</t>
  </si>
  <si>
    <t>Mann ES</t>
  </si>
  <si>
    <t>EATON ES Total</t>
  </si>
  <si>
    <t>Hendley ES</t>
  </si>
  <si>
    <t>Stanton ES</t>
  </si>
  <si>
    <t>Turner ES</t>
  </si>
  <si>
    <t>FEREBEE HOPE ES Total</t>
  </si>
  <si>
    <t>FRANCIS STEVENS EC Total</t>
  </si>
  <si>
    <t>LaSalle Backus EC</t>
  </si>
  <si>
    <t>GARFIELD ES Total</t>
  </si>
  <si>
    <t>GARRISON ES</t>
  </si>
  <si>
    <t>West EC</t>
  </si>
  <si>
    <t>GARRISON ES Total</t>
  </si>
  <si>
    <t>H D COOKE ES Total</t>
  </si>
  <si>
    <t>Hearst ES</t>
  </si>
  <si>
    <t>HEARST ES Total</t>
  </si>
  <si>
    <t>Friendship PCS Tech Prep</t>
  </si>
  <si>
    <t>Orr ES</t>
  </si>
  <si>
    <t>HENDLEY ES Total</t>
  </si>
  <si>
    <t>Langley EC</t>
  </si>
  <si>
    <t>Tubman ES</t>
  </si>
  <si>
    <t>HOUSTON ES Total</t>
  </si>
  <si>
    <t>HYDE ADDISON ES Total</t>
  </si>
  <si>
    <t>J O Wilson ES</t>
  </si>
  <si>
    <t>Walker Jones EC</t>
  </si>
  <si>
    <t>J O WILSON ES Total</t>
  </si>
  <si>
    <t>Janney ES</t>
  </si>
  <si>
    <t>JANNEY ES Total</t>
  </si>
  <si>
    <t>KENILWORTH ES</t>
  </si>
  <si>
    <t>Thomas ES</t>
  </si>
  <si>
    <t>KENILWORTH ES Total</t>
  </si>
  <si>
    <t>Ketcham ES</t>
  </si>
  <si>
    <t>Wheatley EC</t>
  </si>
  <si>
    <t>KETCHAM ES Total</t>
  </si>
  <si>
    <t>Key ES</t>
  </si>
  <si>
    <t>Payne ES</t>
  </si>
  <si>
    <t>KEY ES Total</t>
  </si>
  <si>
    <t>Kimball ES</t>
  </si>
  <si>
    <t>Watkins ES Capitol Hill Cluster</t>
  </si>
  <si>
    <t>KIMBALL ES Total</t>
  </si>
  <si>
    <t>KING, M.L. ES Total</t>
  </si>
  <si>
    <t>Lafayette ES</t>
  </si>
  <si>
    <t>LAFAYETTE ES Total</t>
  </si>
  <si>
    <t>Langdon EC</t>
  </si>
  <si>
    <t>Noyes EC</t>
  </si>
  <si>
    <t>LANGDON EC Total</t>
  </si>
  <si>
    <t>Mamie D Lee School</t>
  </si>
  <si>
    <t>Tyler ES</t>
  </si>
  <si>
    <t>LANGLEY EC Total</t>
  </si>
  <si>
    <t>LASALLE BACKUS EC Total</t>
  </si>
  <si>
    <t>Moten ES</t>
  </si>
  <si>
    <t>LECKIE ES Total</t>
  </si>
  <si>
    <t>Ludlow Taylor ES</t>
  </si>
  <si>
    <t>LUDLOW TAYLOR ES Total</t>
  </si>
  <si>
    <t>M C TERRELL /MCGOGNEY ES Total</t>
  </si>
  <si>
    <t>MALCOLM X ES Total</t>
  </si>
  <si>
    <t>MAMIE D LEE SCHOOL</t>
  </si>
  <si>
    <t>MAMIE D LEE SCHOOL Total</t>
  </si>
  <si>
    <t>MANN ES</t>
  </si>
  <si>
    <t>MANN ES Total</t>
  </si>
  <si>
    <t>Marie Reed ES</t>
  </si>
  <si>
    <t>Oyster Adams Bilingual School (Oyster)</t>
  </si>
  <si>
    <t>MARIE REED ES Total</t>
  </si>
  <si>
    <t>MARSHALL ES</t>
  </si>
  <si>
    <t>MARSHALL ES Total</t>
  </si>
  <si>
    <t>Maury ES</t>
  </si>
  <si>
    <t>MAURY ES Total</t>
  </si>
  <si>
    <t>Miner ES</t>
  </si>
  <si>
    <t>MINER ES Total</t>
  </si>
  <si>
    <t>MOTEN ES Total</t>
  </si>
  <si>
    <t>Murch ES</t>
  </si>
  <si>
    <t>Shepherd ES</t>
  </si>
  <si>
    <t>MURCH ES Total</t>
  </si>
  <si>
    <t>NALLE ES Total</t>
  </si>
  <si>
    <t>NOYES EC Total</t>
  </si>
  <si>
    <t>ORR ES Total</t>
  </si>
  <si>
    <t>OYSTER ADAMS BILINGUAL SCHOOL Total</t>
  </si>
  <si>
    <t>PATTERSON ES Total</t>
  </si>
  <si>
    <t>PAYNE ES Total</t>
  </si>
  <si>
    <t>PLUMMER ES Total</t>
  </si>
  <si>
    <t>Powell ES</t>
  </si>
  <si>
    <t>POWELL ES Total</t>
  </si>
  <si>
    <t>PROSPECT LC Total</t>
  </si>
  <si>
    <t>RANDLE HIGHLANDS ES Total</t>
  </si>
  <si>
    <t>RAYMOND EC Total</t>
  </si>
  <si>
    <t>ROSS ES</t>
  </si>
  <si>
    <t>Ross ES</t>
  </si>
  <si>
    <t>ROSS ES Total</t>
  </si>
  <si>
    <t>SAVOY ES Total</t>
  </si>
  <si>
    <t>Seaton ES</t>
  </si>
  <si>
    <t>SEATON ES Total</t>
  </si>
  <si>
    <t>SHARPE HEALTH SCHOOL</t>
  </si>
  <si>
    <t>Sharpe Health School</t>
  </si>
  <si>
    <t>SHARPE HEALTH SCHOOL Total</t>
  </si>
  <si>
    <t>SHEPHERD ES Total</t>
  </si>
  <si>
    <t>SIMON ES Total</t>
  </si>
  <si>
    <t>SMOTHERS ES Total</t>
  </si>
  <si>
    <t>STANTON ES Total</t>
  </si>
  <si>
    <t>Stoddert ES</t>
  </si>
  <si>
    <t>STODDERT ES Total</t>
  </si>
  <si>
    <t>TAKOMA EC Total</t>
  </si>
  <si>
    <t>THOMAS ES Total</t>
  </si>
  <si>
    <t>Thomson ES</t>
  </si>
  <si>
    <t>THOMSON ES Total</t>
  </si>
  <si>
    <t>TRUESDELL EC Total</t>
  </si>
  <si>
    <t>TUBMAN ES Total</t>
  </si>
  <si>
    <t>TURNER ES Total</t>
  </si>
  <si>
    <t>TYLER ES Total</t>
  </si>
  <si>
    <t>WALKER JONES EC Total</t>
  </si>
  <si>
    <t>WATKINS ES CAPITOL HILL CLUSTER Total</t>
  </si>
  <si>
    <t>WEST EC Total</t>
  </si>
  <si>
    <t>WHEATLEY EC Total</t>
  </si>
  <si>
    <t>WHITTIER EC Total</t>
  </si>
  <si>
    <t>WINSTON EC Total</t>
  </si>
  <si>
    <t>School</t>
  </si>
  <si>
    <t>Schools Where These 4th and 5th Graders Attended in 6th Grade in SY2013-14</t>
  </si>
  <si>
    <t># of 4th &amp; 5th Graders in SY2012-13</t>
  </si>
  <si>
    <t>% of 4th &amp; 5th Graders in SY2012-13</t>
  </si>
  <si>
    <t>No data available on school attended in SY13-14</t>
  </si>
  <si>
    <t>Schools Where They Attended in 5th or 6th Grade in SY2013-14</t>
  </si>
  <si>
    <t>Feeder Pattern Analysis of DCPS Elementary and ES/MS Education Campsues: Where Do 4th and 5th Graders Go to School the Following Year?</t>
  </si>
  <si>
    <t xml:space="preserve">Notes: Data includes only those students who were in 4th or 5th grade in SY2012-13. Middle schools bolded and italicized indicate official middle school feeders for the indicated elementary school. "No data available on school attended in SY13-14"  in the SY2013-14 column means that the 4th or 5th grader could not be matched to their school attended the following year. This could be because either the students were not enrolled in DCPS or public charter schools in SY2013-14 or that there is administrative matching error. "Other" in the SY2013-14 column refers to the number of students attending more than one DCPS or public charter school. These schools could not be displayed for confidentiality purposes because the number of students was less than or equal to 5 students.  </t>
  </si>
  <si>
    <t xml:space="preserve">The table below describes where 4th and 5th graders in SY2012-13 attended school the following school year (SY2013-14). This table includes both 4th and 5th graders because many public charter middle schools start at 5th grade. For example, 26 Barnard ES 4th and 5th graders atteded Paul Public Charter Middle School in SY13-14, 10 Barnard 4th and 5th grade students had no information about where they attended in SY13-14, 6 Barnard 4th and 5th grade students attended EL Haynes the following school year, and another 80 Barnard ES students attended other schools the following year with less than 6 students each. </t>
  </si>
  <si>
    <t>ES/MS EDUCATION CAMPUSES</t>
  </si>
  <si>
    <t xml:space="preserve">Source: OSSE student-level data matched between SY2012-13 and SY2013-14   </t>
  </si>
  <si>
    <t>Where Do 4th and 5th Graders Go to School the Following Year? 
Feeder Pattern Analysis of DCPS Elementary and ES/MS Education Campuses</t>
  </si>
  <si>
    <r>
      <t xml:space="preserve">Notes: Data includes only those students who were in 4th or 5th grade in SY2012-13. </t>
    </r>
    <r>
      <rPr>
        <b/>
        <i/>
        <sz val="11"/>
        <color theme="1"/>
        <rFont val="Calibri"/>
        <family val="2"/>
        <scheme val="minor"/>
      </rPr>
      <t>Middle schools</t>
    </r>
    <r>
      <rPr>
        <sz val="11"/>
        <color theme="1"/>
        <rFont val="Calibri"/>
        <family val="2"/>
        <scheme val="minor"/>
      </rPr>
      <t xml:space="preserve"> (bolded and italicized) indicate official desginated DCPS middle school feeders for the indicated elementary school. "No data available on school attended in SY13-14"  in the SY2013-14 column means that the 4th or 5th grader could not be matched to a school the following year because either the students were not enrolled in DCPS or public charter schools in SY2013-14 or that there was an administrative matching error. "Other" in the SY2013-14 column refers to the number of students attending more than one DCPS or public charter school. These schools could not be displayed for confidentiality purposes because the number of students was less than or equal to 5 students.  </t>
    </r>
  </si>
  <si>
    <t>Total of 4th and 5th Graders in SY2012-13 Continuing onto Next Grade in SY2013-14</t>
  </si>
  <si>
    <t>Langley ES</t>
  </si>
  <si>
    <t xml:space="preserve">LANGLEY ES </t>
  </si>
  <si>
    <t>LANGLEY ES Total</t>
  </si>
  <si>
    <t>Where Did 6th Graders Go to School in 5th Grade? 
Feeder Pattern Analysis of DCPS Middle or MS/HS Education Campuses</t>
  </si>
  <si>
    <r>
      <t xml:space="preserve">Schools Where They Attended in 5th or 6th Grade 
in SY2013-14
</t>
    </r>
    <r>
      <rPr>
        <sz val="11"/>
        <color theme="1"/>
        <rFont val="Calibri"/>
        <family val="2"/>
        <scheme val="minor"/>
      </rPr>
      <t>(Designated DCPS MS feeder schools in bold/italic)</t>
    </r>
  </si>
  <si>
    <r>
      <t xml:space="preserve">Schools Where These 6th Graders Attended as 5th Graders (SY2012-13)
</t>
    </r>
    <r>
      <rPr>
        <sz val="11"/>
        <color theme="1"/>
        <rFont val="Calibri"/>
        <family val="2"/>
        <scheme val="minor"/>
      </rPr>
      <t>(Designated DCPS ES feeder schools in bold/italic)</t>
    </r>
  </si>
  <si>
    <t>No data available on school attended the year prior</t>
  </si>
  <si>
    <t xml:space="preserve">Notes: Data includes only those students who were in 6th grade in SY2013-14. 6th graders attending elementary/middle school education campuses were excluded from the analysis. Elementary schools bolded and italicized indicate official DCPS designated elementary school feeders for the indicated middle school. "No data available on school attended as 5th graders"  in the SY2012-13 column means that the 6th grader could not be matched to an attended school in 5th grade. This could be because either the students were new to the DC public education system in SY2013-14 in 6th grade, that they were not enrolled in DCPS or public charter schools in SY2012-13, or that there is administrative matching error. "Other" in the SY2012-13 column refers to the number of students attending more than one DCPS or public charter school. These schools could not be displayed for confidentiality purposes because the number of students was less than or equal to 5 students.  </t>
  </si>
  <si>
    <t>Where Did 9th Graders Go to School the Previous Year?
Feeder Pattern Analysis of DCPS High Schools</t>
  </si>
  <si>
    <r>
      <t xml:space="preserve">Schools Where These 9th Graders Attended the Prior Year (SY2012-13)
</t>
    </r>
    <r>
      <rPr>
        <sz val="11"/>
        <color theme="1"/>
        <rFont val="Calibri"/>
        <family val="2"/>
        <scheme val="minor"/>
      </rPr>
      <t>(Designated DCPS MS feeder schools in bold/italic)</t>
    </r>
  </si>
  <si>
    <t>MACFARLAND MS (closed 2013)</t>
  </si>
  <si>
    <t>SHAW MS AT GARNET PATTERSON (closed 2013)</t>
  </si>
  <si>
    <t>PROSPECT LC (closed 2013)</t>
  </si>
  <si>
    <t>RON BROWN MS (closed 2013)</t>
  </si>
  <si>
    <t>DAVIS ES (closed 2013)</t>
  </si>
  <si>
    <t>FEREBEE HOPE ES (closed 2013)</t>
  </si>
  <si>
    <t>M C TERRELL /MCGOGNEY ES (closed 2013)</t>
  </si>
  <si>
    <t>WINSTON EC (closed 2013)</t>
  </si>
  <si>
    <r>
      <t xml:space="preserve">The table below describes where 4th and 5th graders in SY2012-13 attended school the following school year (SY2013-14). This table includes both 4th and 5th graders because many public charter middle schools start at 5th grade. The purpose of this table is to show where elementary students continue on for middle school. In some cases, they enroll in large numbers at their destination DCPS feeder school(s) but in other cases they enroll at other DCPS or public charter schools. Bold and italicized </t>
    </r>
    <r>
      <rPr>
        <i/>
        <sz val="11"/>
        <color theme="1"/>
        <rFont val="Calibri"/>
        <family val="2"/>
        <scheme val="minor"/>
      </rPr>
      <t>middle schools</t>
    </r>
    <r>
      <rPr>
        <sz val="11"/>
        <color theme="1"/>
        <rFont val="Calibri"/>
        <family val="2"/>
        <scheme val="minor"/>
      </rPr>
      <t xml:space="preserve"> indicate the designated DCPS feeder schools. An example of how to read this table is 26 Barnard ES 4th and 5th graders atteded Paul Public Charter Middle School in SY13-14, 10 Barnard 4th and 5th grade students had no information about where they attended in SY13-14 due to the fact they may have moved, dropped out or was a matching error, 6 Barnard 4th and 5th grade students attended EL Haynes the following school year, and another 80 Barnard ES students attended other schools the following year with less than 6 students each. </t>
    </r>
  </si>
  <si>
    <t xml:space="preserve">The table below describes where 6th graders in SY2013-14 attended school the previous school year (SY2012-13). The purpose of the table is to show the elementary schools that "feed" into DCPS middle schools. In some cases, the elementary schools were the designated DCPS feeder schools (indicated as bolded and italicized) but  they could have been other DCPS or public charter elementary schools as well. An example of how to read this table is seven 6th graders at Cardozo EC attended Seaton ES as 5th graders the prior school year, and 21 6th graders at Cardozo attended other elementary schools (these schools were grouped into an "other" category because each school had 5 or less students and had to be combined for confidentiality purposes). No data available refers to not knowing what the previous school was in 5th grade either because the 6th graders were new public school students in SY2013-14 or because of data matching error. </t>
  </si>
  <si>
    <t xml:space="preserve">The table below describes where 9th graders in SY2013-14 attended school the previous school year (SY2012-13). The purpose of the table is to show the middle schools that "feed" into DCPS high schools. In some cases, the feeder middle schools were the designated DCPS feeder schools (bolded and italicized) but they could have been other DCPS or public charter middle schools as well.  An example of how to read this table is 88 9th graders at Ballou HS attended Hart MS as 8th graders the prior school year, 31 9th graders from Ballou attended Johnson MS the year prior, 50 Ballou 9th graders repeated the grade, 33 Ballou students had no information about where they attended school the year before, and 66 Ballou 9th graders came from other middle schools (which were grouped into an "other" category because each school had 5 or less students and had to be combined for confidentiality purposes).  </t>
  </si>
  <si>
    <t>Benjamin Banneker HS</t>
  </si>
  <si>
    <t>(application only)</t>
  </si>
  <si>
    <t>Ellington School of the Arts</t>
  </si>
  <si>
    <t xml:space="preserve">Phelps Architecture Construction </t>
  </si>
  <si>
    <t>and Engineering HS</t>
  </si>
  <si>
    <t>School Without Walls HS</t>
  </si>
  <si>
    <t xml:space="preserve">Notes: Data includes only those students who were in 9th grade in SY2013-14. Schools bolded and italicized indicate official middle and education campus school feeders for the indicated high school. "No data available on school attended last year"  in the SY2012-13 column means that the 9th grader could not be matched to their school attended the year prior because either the students were new to the DC public education system in SY2013-14 or that there is administrative matching error. "Other" in the SY2012-13 column refers to  students attending other DCPS or public charter schools. These schools could not be displayed for confidentiality purposes because the number of students was less than or equal to 5 students.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</si>
</sst>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2"/>
      <color theme="1"/>
      <name val="Calibri"/>
      <family val="2"/>
      <scheme val="minor"/>
    </font>
    <font>
      <sz val="11"/>
      <color rgb="FFFF0000"/>
      <name val="Calibri"/>
      <family val="2"/>
      <scheme val="minor"/>
    </font>
    <font>
      <b/>
      <i/>
      <sz val="11"/>
      <color theme="1"/>
      <name val="Calibri"/>
      <family val="2"/>
      <scheme val="minor"/>
    </font>
    <font>
      <b/>
      <sz val="11"/>
      <color rgb="FFFF0000"/>
      <name val="Calibri"/>
      <family val="2"/>
      <scheme val="minor"/>
    </font>
    <font>
      <b/>
      <i/>
      <sz val="11"/>
      <name val="Calibri"/>
      <family val="2"/>
      <scheme val="minor"/>
    </font>
    <font>
      <i/>
      <sz val="11"/>
      <color theme="1"/>
      <name val="Calibri"/>
      <family val="2"/>
      <scheme val="minor"/>
    </font>
    <font>
      <sz val="12"/>
      <color theme="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4">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0" fillId="0" borderId="4" xfId="2" applyFont="1" applyFill="1" applyBorder="1"/>
    <xf numFmtId="0" fontId="0" fillId="0" borderId="0" xfId="0" applyFill="1"/>
    <xf numFmtId="0" fontId="2" fillId="3" borderId="6" xfId="0" applyFont="1" applyFill="1" applyBorder="1"/>
    <xf numFmtId="0" fontId="2" fillId="3" borderId="7" xfId="0" applyFont="1" applyFill="1" applyBorder="1"/>
    <xf numFmtId="0" fontId="0" fillId="0" borderId="4" xfId="0" applyBorder="1"/>
    <xf numFmtId="9" fontId="0" fillId="0" borderId="4" xfId="2" applyFont="1" applyBorder="1"/>
    <xf numFmtId="0" fontId="0" fillId="0" borderId="8" xfId="0" applyBorder="1"/>
    <xf numFmtId="0" fontId="2" fillId="3" borderId="8" xfId="0" applyFont="1" applyFill="1" applyBorder="1"/>
    <xf numFmtId="0" fontId="2" fillId="2" borderId="1" xfId="0" applyFont="1" applyFill="1" applyBorder="1"/>
    <xf numFmtId="164" fontId="2" fillId="2" borderId="2" xfId="1" applyNumberFormat="1" applyFont="1" applyFill="1" applyBorder="1"/>
    <xf numFmtId="0" fontId="0" fillId="0" borderId="8" xfId="0" applyBorder="1" applyAlignment="1">
      <alignment wrapText="1"/>
    </xf>
    <xf numFmtId="0" fontId="0" fillId="0" borderId="4" xfId="0" applyFill="1" applyBorder="1"/>
    <xf numFmtId="0" fontId="0" fillId="0" borderId="0" xfId="0" applyAlignment="1">
      <alignment wrapText="1"/>
    </xf>
    <xf numFmtId="0" fontId="6" fillId="0" borderId="5" xfId="0" applyFont="1" applyFill="1" applyBorder="1"/>
    <xf numFmtId="0" fontId="6" fillId="0" borderId="8" xfId="0" applyFont="1" applyBorder="1"/>
    <xf numFmtId="0" fontId="6" fillId="0" borderId="5" xfId="0" applyFont="1" applyBorder="1"/>
    <xf numFmtId="9" fontId="0" fillId="0" borderId="0" xfId="2" applyFont="1"/>
    <xf numFmtId="0" fontId="0" fillId="0" borderId="0" xfId="0" applyAlignment="1">
      <alignment horizontal="left"/>
    </xf>
    <xf numFmtId="0" fontId="0" fillId="0" borderId="0" xfId="0" applyAlignment="1"/>
    <xf numFmtId="0" fontId="0" fillId="0" borderId="0" xfId="0" applyAlignment="1">
      <alignment horizontal="center"/>
    </xf>
    <xf numFmtId="0" fontId="0" fillId="0" borderId="3" xfId="0" applyFill="1" applyBorder="1" applyAlignment="1">
      <alignment horizontal="center"/>
    </xf>
    <xf numFmtId="9" fontId="0" fillId="0" borderId="4" xfId="2" applyFont="1" applyFill="1" applyBorder="1" applyAlignment="1">
      <alignment horizontal="center"/>
    </xf>
    <xf numFmtId="0" fontId="0" fillId="0" borderId="4" xfId="0" applyFill="1" applyBorder="1" applyAlignment="1">
      <alignment horizontal="center"/>
    </xf>
    <xf numFmtId="0" fontId="0" fillId="0" borderId="4" xfId="0" applyBorder="1" applyAlignment="1">
      <alignment horizontal="center"/>
    </xf>
    <xf numFmtId="9" fontId="0" fillId="0" borderId="4" xfId="2" applyFont="1" applyBorder="1" applyAlignment="1">
      <alignment horizontal="center"/>
    </xf>
    <xf numFmtId="0" fontId="0" fillId="0" borderId="3" xfId="0" applyBorder="1" applyAlignment="1">
      <alignment horizontal="center"/>
    </xf>
    <xf numFmtId="164" fontId="2" fillId="2" borderId="1" xfId="1" applyNumberFormat="1" applyFont="1" applyFill="1" applyBorder="1" applyAlignment="1">
      <alignment horizontal="center"/>
    </xf>
    <xf numFmtId="0" fontId="2" fillId="2" borderId="3" xfId="0" applyFont="1" applyFill="1" applyBorder="1" applyAlignment="1">
      <alignment horizontal="center" vertical="center" wrapText="1"/>
    </xf>
    <xf numFmtId="0" fontId="0" fillId="0" borderId="4" xfId="0" applyBorder="1" applyAlignment="1">
      <alignment wrapText="1"/>
    </xf>
    <xf numFmtId="0" fontId="5" fillId="0" borderId="0" xfId="0" applyFont="1"/>
    <xf numFmtId="0" fontId="2" fillId="2" borderId="5" xfId="0" applyFont="1" applyFill="1" applyBorder="1" applyAlignment="1">
      <alignment horizontal="center" vertical="center" wrapText="1"/>
    </xf>
    <xf numFmtId="0" fontId="5" fillId="0" borderId="8" xfId="0" applyFont="1" applyBorder="1" applyAlignment="1">
      <alignment wrapText="1"/>
    </xf>
    <xf numFmtId="0" fontId="2" fillId="2" borderId="8" xfId="0" applyFont="1" applyFill="1" applyBorder="1" applyAlignment="1">
      <alignment wrapText="1"/>
    </xf>
    <xf numFmtId="0" fontId="5" fillId="0" borderId="4" xfId="0" applyFont="1" applyBorder="1"/>
    <xf numFmtId="164" fontId="2" fillId="2" borderId="4" xfId="1" applyNumberFormat="1" applyFont="1" applyFill="1" applyBorder="1"/>
    <xf numFmtId="0" fontId="2" fillId="3" borderId="7" xfId="0" applyFont="1" applyFill="1" applyBorder="1" applyAlignment="1">
      <alignment wrapText="1"/>
    </xf>
    <xf numFmtId="0" fontId="2" fillId="0" borderId="8" xfId="0" applyFont="1" applyBorder="1"/>
    <xf numFmtId="0" fontId="5" fillId="0" borderId="8" xfId="0" applyFont="1" applyBorder="1"/>
    <xf numFmtId="0" fontId="2" fillId="2" borderId="8" xfId="0" applyFont="1" applyFill="1" applyBorder="1"/>
    <xf numFmtId="9" fontId="2" fillId="3" borderId="6" xfId="2" applyFont="1" applyFill="1" applyBorder="1"/>
    <xf numFmtId="0" fontId="0" fillId="6" borderId="4" xfId="0" applyFill="1" applyBorder="1"/>
    <xf numFmtId="0" fontId="4" fillId="0" borderId="9" xfId="0" applyFont="1" applyBorder="1" applyAlignment="1"/>
    <xf numFmtId="0" fontId="6" fillId="0" borderId="8" xfId="0" applyFont="1" applyBorder="1" applyAlignment="1">
      <alignment wrapText="1"/>
    </xf>
    <xf numFmtId="9" fontId="5" fillId="0" borderId="4" xfId="2" applyFont="1" applyBorder="1"/>
    <xf numFmtId="0" fontId="7" fillId="3" borderId="6" xfId="0" applyFont="1" applyFill="1" applyBorder="1"/>
    <xf numFmtId="0" fontId="7" fillId="3" borderId="7" xfId="0" applyFont="1" applyFill="1" applyBorder="1" applyAlignment="1">
      <alignment wrapText="1"/>
    </xf>
    <xf numFmtId="9" fontId="7" fillId="3" borderId="6" xfId="2" applyFont="1" applyFill="1" applyBorder="1"/>
    <xf numFmtId="0" fontId="8" fillId="0" borderId="8" xfId="0" applyFont="1" applyBorder="1" applyAlignment="1">
      <alignment wrapText="1"/>
    </xf>
    <xf numFmtId="0" fontId="2" fillId="2" borderId="1" xfId="0" applyFont="1" applyFill="1" applyBorder="1" applyAlignment="1">
      <alignment wrapText="1"/>
    </xf>
    <xf numFmtId="0" fontId="2" fillId="0" borderId="4" xfId="0" applyFont="1" applyBorder="1"/>
    <xf numFmtId="0" fontId="0" fillId="3" borderId="6" xfId="0" applyFont="1" applyFill="1" applyBorder="1"/>
    <xf numFmtId="0" fontId="2" fillId="0" borderId="4" xfId="0" applyFont="1" applyBorder="1" applyAlignment="1">
      <alignment wrapText="1"/>
    </xf>
    <xf numFmtId="9" fontId="1" fillId="3" borderId="6" xfId="2" applyFont="1" applyFill="1" applyBorder="1"/>
    <xf numFmtId="0" fontId="0" fillId="3" borderId="7" xfId="0" applyFont="1" applyFill="1" applyBorder="1" applyAlignment="1">
      <alignment wrapText="1"/>
    </xf>
    <xf numFmtId="0" fontId="10" fillId="0" borderId="9" xfId="0" applyFont="1" applyBorder="1" applyAlignment="1"/>
    <xf numFmtId="0" fontId="2" fillId="2" borderId="4" xfId="0" applyFont="1" applyFill="1" applyBorder="1" applyAlignment="1">
      <alignment wrapText="1"/>
    </xf>
    <xf numFmtId="0" fontId="4" fillId="0" borderId="11" xfId="0" applyFont="1" applyBorder="1" applyAlignment="1"/>
    <xf numFmtId="0" fontId="0" fillId="0" borderId="8" xfId="0" applyBorder="1" applyAlignment="1"/>
    <xf numFmtId="0" fontId="0" fillId="3" borderId="6" xfId="0" applyFont="1" applyFill="1" applyBorder="1" applyAlignment="1">
      <alignment wrapText="1"/>
    </xf>
    <xf numFmtId="0" fontId="0" fillId="3" borderId="4" xfId="0" applyFont="1" applyFill="1" applyBorder="1"/>
    <xf numFmtId="0" fontId="0" fillId="3" borderId="6" xfId="0" applyFont="1" applyFill="1" applyBorder="1" applyAlignment="1">
      <alignment horizontal="center"/>
    </xf>
    <xf numFmtId="9" fontId="0" fillId="3" borderId="6" xfId="0" applyNumberFormat="1" applyFont="1" applyFill="1" applyBorder="1" applyAlignment="1">
      <alignment horizontal="center"/>
    </xf>
    <xf numFmtId="0" fontId="2" fillId="0" borderId="3" xfId="0" applyFont="1" applyFill="1" applyBorder="1"/>
    <xf numFmtId="0" fontId="2" fillId="0" borderId="3" xfId="0" applyFont="1" applyBorder="1"/>
    <xf numFmtId="0" fontId="0" fillId="3" borderId="4" xfId="0" applyFont="1" applyFill="1" applyBorder="1" applyAlignment="1">
      <alignment horizontal="center"/>
    </xf>
    <xf numFmtId="0" fontId="0" fillId="0" borderId="13" xfId="0" applyBorder="1"/>
    <xf numFmtId="0" fontId="0" fillId="0" borderId="0" xfId="0" applyBorder="1" applyAlignment="1">
      <alignment horizontal="center"/>
    </xf>
    <xf numFmtId="0" fontId="2" fillId="0" borderId="13" xfId="0" applyFont="1" applyBorder="1"/>
    <xf numFmtId="0" fontId="0" fillId="3" borderId="12" xfId="0" applyFont="1" applyFill="1" applyBorder="1"/>
    <xf numFmtId="0" fontId="2" fillId="0" borderId="13" xfId="0" applyFont="1" applyBorder="1" applyAlignment="1">
      <alignment wrapText="1"/>
    </xf>
    <xf numFmtId="0" fontId="2" fillId="2" borderId="14" xfId="0" applyFont="1" applyFill="1" applyBorder="1" applyAlignment="1">
      <alignment horizontal="center" vertical="center" wrapText="1"/>
    </xf>
    <xf numFmtId="0" fontId="0" fillId="0" borderId="4" xfId="0" applyBorder="1" applyAlignment="1">
      <alignment horizontal="left"/>
    </xf>
    <xf numFmtId="0" fontId="6" fillId="0" borderId="4" xfId="0" applyFont="1" applyBorder="1" applyAlignment="1">
      <alignment horizontal="left"/>
    </xf>
    <xf numFmtId="0" fontId="0" fillId="0" borderId="4" xfId="0" applyBorder="1" applyAlignment="1">
      <alignment horizontal="left" wrapText="1"/>
    </xf>
    <xf numFmtId="0" fontId="0" fillId="0" borderId="4" xfId="0" applyFont="1" applyBorder="1" applyAlignment="1">
      <alignment horizontal="left"/>
    </xf>
    <xf numFmtId="0" fontId="6" fillId="0" borderId="4" xfId="0" applyFont="1" applyFill="1" applyBorder="1" applyAlignment="1">
      <alignment horizontal="left"/>
    </xf>
    <xf numFmtId="0" fontId="0" fillId="0" borderId="4" xfId="0" applyFill="1" applyBorder="1" applyAlignment="1">
      <alignment horizontal="left"/>
    </xf>
    <xf numFmtId="0" fontId="2" fillId="4" borderId="15" xfId="0" applyFont="1" applyFill="1" applyBorder="1" applyAlignment="1">
      <alignment horizontal="left"/>
    </xf>
    <xf numFmtId="9" fontId="0" fillId="3" borderId="6" xfId="2" applyFont="1" applyFill="1" applyBorder="1" applyAlignment="1">
      <alignment horizontal="center"/>
    </xf>
    <xf numFmtId="0" fontId="2" fillId="5" borderId="6" xfId="0" applyFont="1" applyFill="1" applyBorder="1" applyAlignment="1">
      <alignment horizontal="center"/>
    </xf>
    <xf numFmtId="0" fontId="0" fillId="0" borderId="4" xfId="0" applyNumberFormat="1" applyBorder="1" applyAlignment="1">
      <alignment horizontal="center"/>
    </xf>
    <xf numFmtId="0" fontId="0" fillId="0" borderId="4" xfId="0" applyNumberFormat="1" applyFill="1" applyBorder="1" applyAlignment="1">
      <alignment horizontal="center"/>
    </xf>
    <xf numFmtId="0" fontId="2" fillId="4" borderId="1" xfId="0" applyNumberFormat="1" applyFont="1" applyFill="1" applyBorder="1" applyAlignment="1">
      <alignment horizontal="center"/>
    </xf>
    <xf numFmtId="0" fontId="2" fillId="4" borderId="1" xfId="0" applyFont="1" applyFill="1" applyBorder="1"/>
    <xf numFmtId="0" fontId="0" fillId="0" borderId="12" xfId="0" applyBorder="1" applyAlignment="1">
      <alignment horizontal="left" wrapText="1"/>
    </xf>
    <xf numFmtId="0" fontId="0" fillId="0" borderId="10" xfId="0" applyBorder="1" applyAlignment="1">
      <alignment horizontal="left" wrapText="1"/>
    </xf>
    <xf numFmtId="0" fontId="0" fillId="0" borderId="7" xfId="0" applyBorder="1" applyAlignment="1">
      <alignment horizontal="left"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2" fillId="6" borderId="11" xfId="0" applyFont="1" applyFill="1" applyBorder="1" applyAlignment="1">
      <alignment horizontal="left"/>
    </xf>
    <xf numFmtId="0" fontId="2" fillId="6" borderId="9" xfId="0" applyFont="1" applyFill="1" applyBorder="1" applyAlignment="1">
      <alignment horizontal="left"/>
    </xf>
    <xf numFmtId="0" fontId="2" fillId="6" borderId="5" xfId="0" applyFont="1" applyFill="1" applyBorder="1" applyAlignment="1">
      <alignment horizontal="left"/>
    </xf>
    <xf numFmtId="0" fontId="0" fillId="0" borderId="0" xfId="0" applyAlignment="1">
      <alignment horizontal="left" wrapText="1"/>
    </xf>
    <xf numFmtId="0" fontId="0" fillId="0" borderId="13" xfId="0" applyBorder="1" applyAlignment="1">
      <alignment horizontal="left" wrapText="1"/>
    </xf>
    <xf numFmtId="0" fontId="0" fillId="0" borderId="0" xfId="0" applyBorder="1" applyAlignment="1">
      <alignment horizontal="left" wrapText="1"/>
    </xf>
    <xf numFmtId="0" fontId="0" fillId="0" borderId="8" xfId="0" applyBorder="1" applyAlignment="1">
      <alignment horizontal="left" wrapText="1"/>
    </xf>
    <xf numFmtId="0" fontId="4" fillId="0" borderId="9" xfId="0" applyFont="1" applyBorder="1" applyAlignment="1">
      <alignment horizontal="left" wrapText="1"/>
    </xf>
    <xf numFmtId="0" fontId="4" fillId="0" borderId="11" xfId="0" applyFont="1" applyBorder="1" applyAlignment="1">
      <alignment horizontal="left" wrapText="1"/>
    </xf>
    <xf numFmtId="0" fontId="4" fillId="0" borderId="5" xfId="0" applyFont="1" applyBorder="1" applyAlignment="1">
      <alignment horizontal="left" wrapText="1"/>
    </xf>
    <xf numFmtId="0" fontId="3"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4"/>
  <sheetViews>
    <sheetView view="pageLayout" zoomScale="70" zoomScaleNormal="100" zoomScalePageLayoutView="70" workbookViewId="0">
      <selection activeCell="A357" sqref="A357"/>
    </sheetView>
  </sheetViews>
  <sheetFormatPr defaultRowHeight="15" x14ac:dyDescent="0.25"/>
  <cols>
    <col min="1" max="1" width="34.85546875" customWidth="1"/>
    <col min="2" max="2" width="37.42578125" style="15" hidden="1" customWidth="1"/>
    <col min="3" max="3" width="20.42578125" customWidth="1"/>
    <col min="4" max="4" width="19.85546875" customWidth="1"/>
    <col min="5" max="5" width="53.85546875" style="15" customWidth="1"/>
  </cols>
  <sheetData>
    <row r="1" spans="1:5" ht="45.75" customHeight="1" x14ac:dyDescent="0.25">
      <c r="A1" s="90" t="s">
        <v>357</v>
      </c>
      <c r="B1" s="91"/>
      <c r="C1" s="91"/>
      <c r="D1" s="91"/>
      <c r="E1" s="92"/>
    </row>
    <row r="2" spans="1:5" ht="105.75" customHeight="1" x14ac:dyDescent="0.25">
      <c r="A2" s="87" t="s">
        <v>378</v>
      </c>
      <c r="B2" s="88"/>
      <c r="C2" s="88"/>
      <c r="D2" s="88"/>
      <c r="E2" s="89"/>
    </row>
    <row r="3" spans="1:5" ht="45" x14ac:dyDescent="0.25">
      <c r="A3" s="30" t="s">
        <v>346</v>
      </c>
      <c r="B3" s="33" t="s">
        <v>347</v>
      </c>
      <c r="C3" s="30" t="s">
        <v>348</v>
      </c>
      <c r="D3" s="30" t="s">
        <v>349</v>
      </c>
      <c r="E3" s="33" t="s">
        <v>364</v>
      </c>
    </row>
    <row r="4" spans="1:5" x14ac:dyDescent="0.25">
      <c r="A4" s="52" t="s">
        <v>55</v>
      </c>
      <c r="B4" s="13" t="s">
        <v>53</v>
      </c>
      <c r="C4" s="7">
        <v>21</v>
      </c>
      <c r="D4" s="8">
        <v>0.39622641509433965</v>
      </c>
      <c r="E4" s="45" t="s">
        <v>53</v>
      </c>
    </row>
    <row r="5" spans="1:5" x14ac:dyDescent="0.25">
      <c r="A5" s="7"/>
      <c r="B5" s="13" t="s">
        <v>166</v>
      </c>
      <c r="C5" s="7">
        <v>16</v>
      </c>
      <c r="D5" s="8">
        <v>0.30188679245283018</v>
      </c>
      <c r="E5" s="13" t="s">
        <v>166</v>
      </c>
    </row>
    <row r="6" spans="1:5" x14ac:dyDescent="0.25">
      <c r="A6" s="7"/>
      <c r="B6" s="13" t="s">
        <v>160</v>
      </c>
      <c r="C6" s="7">
        <f>C7-(C5+C4)</f>
        <v>16</v>
      </c>
      <c r="D6" s="8">
        <v>0.30188679245283018</v>
      </c>
      <c r="E6" s="13" t="s">
        <v>84</v>
      </c>
    </row>
    <row r="7" spans="1:5" x14ac:dyDescent="0.25">
      <c r="A7" s="53" t="s">
        <v>167</v>
      </c>
      <c r="B7" s="38"/>
      <c r="C7" s="53">
        <v>53</v>
      </c>
      <c r="D7" s="55">
        <v>1</v>
      </c>
      <c r="E7" s="38"/>
    </row>
    <row r="8" spans="1:5" x14ac:dyDescent="0.25">
      <c r="A8" s="54" t="s">
        <v>43</v>
      </c>
      <c r="B8" s="13" t="s">
        <v>42</v>
      </c>
      <c r="C8" s="7">
        <v>36</v>
      </c>
      <c r="D8" s="3">
        <v>0.5625</v>
      </c>
      <c r="E8" s="45" t="s">
        <v>42</v>
      </c>
    </row>
    <row r="9" spans="1:5" x14ac:dyDescent="0.25">
      <c r="A9" s="31"/>
      <c r="B9" s="13" t="s">
        <v>168</v>
      </c>
      <c r="C9" s="7">
        <v>20</v>
      </c>
      <c r="D9" s="3">
        <v>0.3125</v>
      </c>
      <c r="E9" s="13" t="s">
        <v>168</v>
      </c>
    </row>
    <row r="10" spans="1:5" x14ac:dyDescent="0.25">
      <c r="A10" s="31"/>
      <c r="B10" s="13" t="s">
        <v>160</v>
      </c>
      <c r="C10" s="7">
        <f>C11-(C9+C8)</f>
        <v>8</v>
      </c>
      <c r="D10" s="3">
        <v>0.125</v>
      </c>
      <c r="E10" s="13" t="s">
        <v>84</v>
      </c>
    </row>
    <row r="11" spans="1:5" x14ac:dyDescent="0.25">
      <c r="A11" s="53" t="s">
        <v>169</v>
      </c>
      <c r="B11" s="38"/>
      <c r="C11" s="53">
        <v>64</v>
      </c>
      <c r="D11" s="55">
        <v>1</v>
      </c>
      <c r="E11" s="38"/>
    </row>
    <row r="12" spans="1:5" x14ac:dyDescent="0.25">
      <c r="A12" s="52" t="s">
        <v>14</v>
      </c>
      <c r="B12" s="13" t="s">
        <v>170</v>
      </c>
      <c r="C12" s="7">
        <v>46</v>
      </c>
      <c r="D12" s="3">
        <v>0.44230769230769229</v>
      </c>
      <c r="E12" s="13" t="s">
        <v>170</v>
      </c>
    </row>
    <row r="13" spans="1:5" x14ac:dyDescent="0.25">
      <c r="A13" s="7"/>
      <c r="B13" s="13" t="s">
        <v>10</v>
      </c>
      <c r="C13" s="7">
        <v>44</v>
      </c>
      <c r="D13" s="3">
        <v>0.42307692307692307</v>
      </c>
      <c r="E13" s="45" t="s">
        <v>10</v>
      </c>
    </row>
    <row r="14" spans="1:5" x14ac:dyDescent="0.25">
      <c r="A14" s="7"/>
      <c r="B14" s="13" t="s">
        <v>103</v>
      </c>
      <c r="C14" s="7">
        <v>7</v>
      </c>
      <c r="D14" s="3">
        <v>6.7307692307692304E-2</v>
      </c>
      <c r="E14" s="9" t="s">
        <v>350</v>
      </c>
    </row>
    <row r="15" spans="1:5" x14ac:dyDescent="0.25">
      <c r="A15" s="7"/>
      <c r="B15" s="13" t="s">
        <v>160</v>
      </c>
      <c r="C15" s="7">
        <f>C16-(C12+C13+C14)</f>
        <v>7</v>
      </c>
      <c r="D15" s="3">
        <v>6.7307692307692304E-2</v>
      </c>
      <c r="E15" s="13" t="s">
        <v>84</v>
      </c>
    </row>
    <row r="16" spans="1:5" x14ac:dyDescent="0.25">
      <c r="A16" s="53" t="s">
        <v>171</v>
      </c>
      <c r="B16" s="56"/>
      <c r="C16" s="53">
        <v>104</v>
      </c>
      <c r="D16" s="55">
        <v>1</v>
      </c>
      <c r="E16" s="38"/>
    </row>
    <row r="17" spans="1:5" ht="18" customHeight="1" x14ac:dyDescent="0.25">
      <c r="A17" s="52" t="s">
        <v>172</v>
      </c>
      <c r="B17" s="13" t="s">
        <v>173</v>
      </c>
      <c r="C17" s="7">
        <v>26</v>
      </c>
      <c r="D17" s="3">
        <v>0.21311475409836064</v>
      </c>
      <c r="E17" s="13" t="s">
        <v>173</v>
      </c>
    </row>
    <row r="18" spans="1:5" x14ac:dyDescent="0.25">
      <c r="A18" s="7"/>
      <c r="B18" s="13" t="s">
        <v>103</v>
      </c>
      <c r="C18" s="7">
        <v>10</v>
      </c>
      <c r="D18" s="3">
        <v>8.1967213114754092E-2</v>
      </c>
      <c r="E18" s="9" t="s">
        <v>350</v>
      </c>
    </row>
    <row r="19" spans="1:5" x14ac:dyDescent="0.25">
      <c r="A19" s="7"/>
      <c r="B19" s="13" t="s">
        <v>174</v>
      </c>
      <c r="C19" s="7">
        <v>6</v>
      </c>
      <c r="D19" s="3">
        <v>4.9180327868852458E-2</v>
      </c>
      <c r="E19" s="13" t="s">
        <v>174</v>
      </c>
    </row>
    <row r="20" spans="1:5" x14ac:dyDescent="0.25">
      <c r="A20" s="7"/>
      <c r="B20" s="13" t="s">
        <v>160</v>
      </c>
      <c r="C20" s="7">
        <f>C21-(C17+C18+C19)</f>
        <v>80</v>
      </c>
      <c r="D20" s="3">
        <v>0.65573770491803274</v>
      </c>
      <c r="E20" s="13" t="s">
        <v>84</v>
      </c>
    </row>
    <row r="21" spans="1:5" x14ac:dyDescent="0.25">
      <c r="A21" s="53" t="s">
        <v>175</v>
      </c>
      <c r="B21" s="56"/>
      <c r="C21" s="53">
        <v>122</v>
      </c>
      <c r="D21" s="55">
        <v>1</v>
      </c>
      <c r="E21" s="38"/>
    </row>
    <row r="22" spans="1:5" x14ac:dyDescent="0.25">
      <c r="A22" s="52" t="s">
        <v>76</v>
      </c>
      <c r="B22" s="13" t="s">
        <v>103</v>
      </c>
      <c r="C22" s="7">
        <v>7</v>
      </c>
      <c r="D22" s="3">
        <v>8.7499999999999994E-2</v>
      </c>
      <c r="E22" s="9" t="s">
        <v>350</v>
      </c>
    </row>
    <row r="23" spans="1:5" x14ac:dyDescent="0.25">
      <c r="A23" s="7"/>
      <c r="B23" s="13" t="s">
        <v>72</v>
      </c>
      <c r="C23" s="7">
        <v>7</v>
      </c>
      <c r="D23" s="3">
        <v>8.7499999999999994E-2</v>
      </c>
      <c r="E23" s="45" t="s">
        <v>72</v>
      </c>
    </row>
    <row r="24" spans="1:5" x14ac:dyDescent="0.25">
      <c r="A24" s="7"/>
      <c r="B24" s="13" t="s">
        <v>160</v>
      </c>
      <c r="C24" s="7">
        <f>C25-(C22+C23)</f>
        <v>66</v>
      </c>
      <c r="D24" s="3">
        <v>0.82499999999999996</v>
      </c>
      <c r="E24" s="13" t="s">
        <v>84</v>
      </c>
    </row>
    <row r="25" spans="1:5" x14ac:dyDescent="0.25">
      <c r="A25" s="53" t="s">
        <v>176</v>
      </c>
      <c r="B25" s="56"/>
      <c r="C25" s="53">
        <v>80</v>
      </c>
      <c r="D25" s="55">
        <v>1</v>
      </c>
      <c r="E25" s="38"/>
    </row>
    <row r="26" spans="1:5" x14ac:dyDescent="0.25">
      <c r="A26" s="52" t="s">
        <v>177</v>
      </c>
      <c r="B26" s="13" t="s">
        <v>178</v>
      </c>
      <c r="C26" s="7">
        <v>14</v>
      </c>
      <c r="D26" s="8">
        <v>0.22580645161290322</v>
      </c>
      <c r="E26" s="13" t="s">
        <v>178</v>
      </c>
    </row>
    <row r="27" spans="1:5" x14ac:dyDescent="0.25">
      <c r="A27" s="7"/>
      <c r="B27" s="13" t="s">
        <v>179</v>
      </c>
      <c r="C27" s="7">
        <v>12</v>
      </c>
      <c r="D27" s="8">
        <v>0.19354838709677419</v>
      </c>
      <c r="E27" s="13" t="s">
        <v>179</v>
      </c>
    </row>
    <row r="28" spans="1:5" x14ac:dyDescent="0.25">
      <c r="A28" s="7"/>
      <c r="B28" s="13" t="s">
        <v>103</v>
      </c>
      <c r="C28" s="7">
        <v>10</v>
      </c>
      <c r="D28" s="8">
        <v>0.16129032258064516</v>
      </c>
      <c r="E28" s="9" t="s">
        <v>350</v>
      </c>
    </row>
    <row r="29" spans="1:5" x14ac:dyDescent="0.25">
      <c r="A29" s="7"/>
      <c r="B29" s="13" t="s">
        <v>160</v>
      </c>
      <c r="C29" s="7">
        <f>C30-(C26+C27+C28)</f>
        <v>26</v>
      </c>
      <c r="D29" s="8">
        <v>0.41935483870967744</v>
      </c>
      <c r="E29" s="13" t="s">
        <v>84</v>
      </c>
    </row>
    <row r="30" spans="1:5" x14ac:dyDescent="0.25">
      <c r="A30" s="53" t="s">
        <v>180</v>
      </c>
      <c r="B30" s="56"/>
      <c r="C30" s="53">
        <v>62</v>
      </c>
      <c r="D30" s="55">
        <v>1</v>
      </c>
      <c r="E30" s="38"/>
    </row>
    <row r="31" spans="1:5" x14ac:dyDescent="0.25">
      <c r="A31" s="52" t="s">
        <v>197</v>
      </c>
      <c r="B31" s="13" t="s">
        <v>198</v>
      </c>
      <c r="C31" s="7">
        <v>42</v>
      </c>
      <c r="D31" s="8">
        <v>0.41176470588235292</v>
      </c>
      <c r="E31" s="13" t="s">
        <v>198</v>
      </c>
    </row>
    <row r="32" spans="1:5" x14ac:dyDescent="0.25">
      <c r="A32" s="7"/>
      <c r="B32" s="13" t="s">
        <v>182</v>
      </c>
      <c r="C32" s="7">
        <v>14</v>
      </c>
      <c r="D32" s="8">
        <v>0.13725490196078433</v>
      </c>
      <c r="E32" s="13" t="s">
        <v>182</v>
      </c>
    </row>
    <row r="33" spans="1:5" x14ac:dyDescent="0.25">
      <c r="A33" s="7"/>
      <c r="B33" s="13" t="s">
        <v>174</v>
      </c>
      <c r="C33" s="7">
        <v>12</v>
      </c>
      <c r="D33" s="8">
        <v>0.11764705882352941</v>
      </c>
      <c r="E33" s="13" t="s">
        <v>174</v>
      </c>
    </row>
    <row r="34" spans="1:5" x14ac:dyDescent="0.25">
      <c r="A34" s="7"/>
      <c r="B34" s="13" t="s">
        <v>103</v>
      </c>
      <c r="C34" s="7">
        <v>10</v>
      </c>
      <c r="D34" s="8">
        <v>9.8039215686274508E-2</v>
      </c>
      <c r="E34" s="9" t="s">
        <v>350</v>
      </c>
    </row>
    <row r="35" spans="1:5" x14ac:dyDescent="0.25">
      <c r="A35" s="7"/>
      <c r="B35" s="13" t="s">
        <v>160</v>
      </c>
      <c r="C35" s="7">
        <v>24</v>
      </c>
      <c r="D35" s="8">
        <v>0.23529411764705882</v>
      </c>
      <c r="E35" s="13" t="s">
        <v>84</v>
      </c>
    </row>
    <row r="36" spans="1:5" x14ac:dyDescent="0.25">
      <c r="A36" s="53" t="s">
        <v>201</v>
      </c>
      <c r="B36" s="56"/>
      <c r="C36" s="53">
        <v>102</v>
      </c>
      <c r="D36" s="55">
        <v>1</v>
      </c>
      <c r="E36" s="38"/>
    </row>
    <row r="37" spans="1:5" x14ac:dyDescent="0.25">
      <c r="A37" s="52" t="s">
        <v>54</v>
      </c>
      <c r="B37" s="13" t="s">
        <v>206</v>
      </c>
      <c r="C37" s="7">
        <v>34</v>
      </c>
      <c r="D37" s="8">
        <v>0.42499999999999999</v>
      </c>
      <c r="E37" s="13" t="s">
        <v>206</v>
      </c>
    </row>
    <row r="38" spans="1:5" x14ac:dyDescent="0.25">
      <c r="A38" s="7"/>
      <c r="B38" s="13" t="s">
        <v>53</v>
      </c>
      <c r="C38" s="7">
        <v>28</v>
      </c>
      <c r="D38" s="8">
        <v>0.35</v>
      </c>
      <c r="E38" s="45" t="s">
        <v>53</v>
      </c>
    </row>
    <row r="39" spans="1:5" x14ac:dyDescent="0.25">
      <c r="A39" s="7"/>
      <c r="B39" s="13" t="s">
        <v>207</v>
      </c>
      <c r="C39" s="7">
        <v>6</v>
      </c>
      <c r="D39" s="8">
        <v>7.4999999999999997E-2</v>
      </c>
      <c r="E39" s="13" t="s">
        <v>207</v>
      </c>
    </row>
    <row r="40" spans="1:5" x14ac:dyDescent="0.25">
      <c r="A40" s="7"/>
      <c r="B40" s="13" t="s">
        <v>103</v>
      </c>
      <c r="C40" s="7">
        <v>6</v>
      </c>
      <c r="D40" s="8">
        <v>7.4999999999999997E-2</v>
      </c>
      <c r="E40" s="9" t="s">
        <v>350</v>
      </c>
    </row>
    <row r="41" spans="1:5" x14ac:dyDescent="0.25">
      <c r="A41" s="7"/>
      <c r="B41" s="13" t="s">
        <v>160</v>
      </c>
      <c r="C41" s="7">
        <v>6</v>
      </c>
      <c r="D41" s="8">
        <v>7.4999999999999997E-2</v>
      </c>
      <c r="E41" s="13" t="s">
        <v>84</v>
      </c>
    </row>
    <row r="42" spans="1:5" x14ac:dyDescent="0.25">
      <c r="A42" s="53" t="s">
        <v>209</v>
      </c>
      <c r="B42" s="56"/>
      <c r="C42" s="53">
        <v>80</v>
      </c>
      <c r="D42" s="55">
        <v>1</v>
      </c>
      <c r="E42" s="38"/>
    </row>
    <row r="43" spans="1:5" x14ac:dyDescent="0.25">
      <c r="A43" s="52" t="s">
        <v>59</v>
      </c>
      <c r="B43" s="13" t="s">
        <v>210</v>
      </c>
      <c r="C43" s="7">
        <v>17</v>
      </c>
      <c r="D43" s="8">
        <v>0.39534883720930231</v>
      </c>
      <c r="E43" s="13" t="s">
        <v>210</v>
      </c>
    </row>
    <row r="44" spans="1:5" x14ac:dyDescent="0.25">
      <c r="A44" s="7"/>
      <c r="B44" s="13" t="s">
        <v>53</v>
      </c>
      <c r="C44" s="7">
        <v>13</v>
      </c>
      <c r="D44" s="8">
        <v>0.30232558139534882</v>
      </c>
      <c r="E44" s="45" t="s">
        <v>53</v>
      </c>
    </row>
    <row r="45" spans="1:5" x14ac:dyDescent="0.25">
      <c r="A45" s="7"/>
      <c r="B45" s="13" t="s">
        <v>160</v>
      </c>
      <c r="C45" s="7">
        <v>13</v>
      </c>
      <c r="D45" s="8">
        <v>0.30232558139534882</v>
      </c>
      <c r="E45" s="13" t="s">
        <v>84</v>
      </c>
    </row>
    <row r="46" spans="1:5" x14ac:dyDescent="0.25">
      <c r="A46" s="53" t="s">
        <v>215</v>
      </c>
      <c r="B46" s="56"/>
      <c r="C46" s="53">
        <v>43</v>
      </c>
      <c r="D46" s="55">
        <v>1</v>
      </c>
      <c r="E46" s="38"/>
    </row>
    <row r="47" spans="1:5" x14ac:dyDescent="0.25">
      <c r="A47" s="52" t="s">
        <v>220</v>
      </c>
      <c r="B47" s="13" t="s">
        <v>218</v>
      </c>
      <c r="C47" s="7">
        <v>26</v>
      </c>
      <c r="D47" s="8">
        <v>0.40625</v>
      </c>
      <c r="E47" s="13" t="s">
        <v>218</v>
      </c>
    </row>
    <row r="48" spans="1:5" ht="14.25" customHeight="1" x14ac:dyDescent="0.25">
      <c r="A48" s="7"/>
      <c r="B48" s="13" t="s">
        <v>200</v>
      </c>
      <c r="C48" s="7">
        <v>5</v>
      </c>
      <c r="D48" s="8">
        <v>7.8125E-2</v>
      </c>
      <c r="E48" s="13" t="s">
        <v>200</v>
      </c>
    </row>
    <row r="49" spans="1:5" x14ac:dyDescent="0.25">
      <c r="A49" s="7"/>
      <c r="B49" s="13" t="s">
        <v>160</v>
      </c>
      <c r="C49" s="7">
        <v>33</v>
      </c>
      <c r="D49" s="8">
        <v>0.515625</v>
      </c>
      <c r="E49" s="13" t="s">
        <v>84</v>
      </c>
    </row>
    <row r="50" spans="1:5" x14ac:dyDescent="0.25">
      <c r="A50" s="53" t="s">
        <v>225</v>
      </c>
      <c r="B50" s="56"/>
      <c r="C50" s="53">
        <v>64</v>
      </c>
      <c r="D50" s="55">
        <v>1</v>
      </c>
      <c r="E50" s="38"/>
    </row>
    <row r="51" spans="1:5" x14ac:dyDescent="0.25">
      <c r="A51" s="52" t="s">
        <v>57</v>
      </c>
      <c r="B51" s="13" t="s">
        <v>53</v>
      </c>
      <c r="C51" s="7">
        <v>14</v>
      </c>
      <c r="D51" s="8">
        <v>0.32558139534883723</v>
      </c>
      <c r="E51" s="45" t="s">
        <v>53</v>
      </c>
    </row>
    <row r="52" spans="1:5" x14ac:dyDescent="0.25">
      <c r="A52" s="7"/>
      <c r="B52" s="13" t="s">
        <v>199</v>
      </c>
      <c r="C52" s="7">
        <v>13</v>
      </c>
      <c r="D52" s="8">
        <v>0.30232558139534882</v>
      </c>
      <c r="E52" s="13" t="s">
        <v>199</v>
      </c>
    </row>
    <row r="53" spans="1:5" x14ac:dyDescent="0.25">
      <c r="A53" s="7"/>
      <c r="B53" s="13" t="s">
        <v>103</v>
      </c>
      <c r="C53" s="7">
        <v>7</v>
      </c>
      <c r="D53" s="8">
        <v>0.16279069767441862</v>
      </c>
      <c r="E53" s="9" t="s">
        <v>350</v>
      </c>
    </row>
    <row r="54" spans="1:5" x14ac:dyDescent="0.25">
      <c r="A54" s="7"/>
      <c r="B54" s="13" t="s">
        <v>160</v>
      </c>
      <c r="C54" s="7">
        <v>9</v>
      </c>
      <c r="D54" s="8">
        <v>0.20930232558139536</v>
      </c>
      <c r="E54" s="13" t="s">
        <v>84</v>
      </c>
    </row>
    <row r="55" spans="1:5" x14ac:dyDescent="0.25">
      <c r="A55" s="53" t="s">
        <v>231</v>
      </c>
      <c r="B55" s="56"/>
      <c r="C55" s="53">
        <v>43</v>
      </c>
      <c r="D55" s="55">
        <v>1</v>
      </c>
      <c r="E55" s="38"/>
    </row>
    <row r="56" spans="1:5" x14ac:dyDescent="0.25">
      <c r="A56" s="52" t="s">
        <v>15</v>
      </c>
      <c r="B56" s="13" t="s">
        <v>232</v>
      </c>
      <c r="C56" s="7">
        <v>70</v>
      </c>
      <c r="D56" s="8">
        <v>0.58333333333333337</v>
      </c>
      <c r="E56" s="13" t="s">
        <v>232</v>
      </c>
    </row>
    <row r="57" spans="1:5" x14ac:dyDescent="0.25">
      <c r="A57" s="7"/>
      <c r="B57" s="13" t="s">
        <v>10</v>
      </c>
      <c r="C57" s="7">
        <v>34</v>
      </c>
      <c r="D57" s="8">
        <v>0.28333333333333333</v>
      </c>
      <c r="E57" s="45" t="s">
        <v>10</v>
      </c>
    </row>
    <row r="58" spans="1:5" x14ac:dyDescent="0.25">
      <c r="A58" s="7"/>
      <c r="B58" s="13" t="s">
        <v>103</v>
      </c>
      <c r="C58" s="7">
        <v>13</v>
      </c>
      <c r="D58" s="8">
        <v>0.10833333333333334</v>
      </c>
      <c r="E58" s="9" t="s">
        <v>350</v>
      </c>
    </row>
    <row r="59" spans="1:5" x14ac:dyDescent="0.25">
      <c r="A59" s="7"/>
      <c r="B59" s="13" t="s">
        <v>160</v>
      </c>
      <c r="C59" s="7">
        <v>3</v>
      </c>
      <c r="D59" s="8">
        <v>2.5000000000000001E-2</v>
      </c>
      <c r="E59" s="13" t="s">
        <v>84</v>
      </c>
    </row>
    <row r="60" spans="1:5" x14ac:dyDescent="0.25">
      <c r="A60" s="53" t="s">
        <v>234</v>
      </c>
      <c r="B60" s="56"/>
      <c r="C60" s="53">
        <v>120</v>
      </c>
      <c r="D60" s="55">
        <v>1</v>
      </c>
      <c r="E60" s="38"/>
    </row>
    <row r="61" spans="1:5" x14ac:dyDescent="0.25">
      <c r="A61" s="52" t="s">
        <v>51</v>
      </c>
      <c r="B61" s="13" t="s">
        <v>187</v>
      </c>
      <c r="C61" s="7">
        <v>21</v>
      </c>
      <c r="D61" s="8">
        <v>0.42857142857142855</v>
      </c>
      <c r="E61" s="13" t="s">
        <v>187</v>
      </c>
    </row>
    <row r="62" spans="1:5" x14ac:dyDescent="0.25">
      <c r="A62" s="7"/>
      <c r="B62" s="13" t="s">
        <v>47</v>
      </c>
      <c r="C62" s="7">
        <v>11</v>
      </c>
      <c r="D62" s="8">
        <v>0.22448979591836735</v>
      </c>
      <c r="E62" s="45" t="s">
        <v>47</v>
      </c>
    </row>
    <row r="63" spans="1:5" x14ac:dyDescent="0.25">
      <c r="A63" s="7"/>
      <c r="B63" s="13" t="s">
        <v>160</v>
      </c>
      <c r="C63" s="7">
        <v>17</v>
      </c>
      <c r="D63" s="8">
        <v>0.34693877551020408</v>
      </c>
      <c r="E63" s="13" t="s">
        <v>84</v>
      </c>
    </row>
    <row r="64" spans="1:5" x14ac:dyDescent="0.25">
      <c r="A64" s="53" t="s">
        <v>241</v>
      </c>
      <c r="B64" s="56"/>
      <c r="C64" s="53">
        <v>49</v>
      </c>
      <c r="D64" s="55">
        <v>1</v>
      </c>
      <c r="E64" s="38"/>
    </row>
    <row r="65" spans="1:5" x14ac:dyDescent="0.25">
      <c r="A65" s="52" t="s">
        <v>242</v>
      </c>
      <c r="B65" s="13" t="s">
        <v>208</v>
      </c>
      <c r="C65" s="7">
        <v>14</v>
      </c>
      <c r="D65" s="8">
        <v>0.35</v>
      </c>
      <c r="E65" s="13" t="s">
        <v>208</v>
      </c>
    </row>
    <row r="66" spans="1:5" x14ac:dyDescent="0.25">
      <c r="A66" s="7"/>
      <c r="B66" s="13" t="s">
        <v>160</v>
      </c>
      <c r="C66" s="7">
        <v>26</v>
      </c>
      <c r="D66" s="8">
        <v>0.65</v>
      </c>
      <c r="E66" s="13" t="s">
        <v>84</v>
      </c>
    </row>
    <row r="67" spans="1:5" x14ac:dyDescent="0.25">
      <c r="A67" s="53" t="s">
        <v>244</v>
      </c>
      <c r="B67" s="56"/>
      <c r="C67" s="53">
        <v>40</v>
      </c>
      <c r="D67" s="55">
        <v>1</v>
      </c>
      <c r="E67" s="38"/>
    </row>
    <row r="68" spans="1:5" x14ac:dyDescent="0.25">
      <c r="A68" s="52" t="s">
        <v>5</v>
      </c>
      <c r="B68" s="13" t="s">
        <v>223</v>
      </c>
      <c r="C68" s="7">
        <v>27</v>
      </c>
      <c r="D68" s="8">
        <v>0.35064935064935066</v>
      </c>
      <c r="E68" s="13" t="s">
        <v>223</v>
      </c>
    </row>
    <row r="69" spans="1:5" x14ac:dyDescent="0.25">
      <c r="A69" s="7"/>
      <c r="B69" s="13" t="s">
        <v>3</v>
      </c>
      <c r="C69" s="7">
        <v>14</v>
      </c>
      <c r="D69" s="8">
        <v>0.18181818181818182</v>
      </c>
      <c r="E69" s="45" t="s">
        <v>3</v>
      </c>
    </row>
    <row r="70" spans="1:5" x14ac:dyDescent="0.25">
      <c r="A70" s="7"/>
      <c r="B70" s="13" t="s">
        <v>182</v>
      </c>
      <c r="C70" s="7">
        <v>13</v>
      </c>
      <c r="D70" s="8">
        <v>0.16883116883116883</v>
      </c>
      <c r="E70" s="13" t="s">
        <v>182</v>
      </c>
    </row>
    <row r="71" spans="1:5" x14ac:dyDescent="0.25">
      <c r="A71" s="7"/>
      <c r="B71" s="13" t="s">
        <v>103</v>
      </c>
      <c r="C71" s="7">
        <v>8</v>
      </c>
      <c r="D71" s="8">
        <v>0.1038961038961039</v>
      </c>
      <c r="E71" s="9" t="s">
        <v>350</v>
      </c>
    </row>
    <row r="72" spans="1:5" x14ac:dyDescent="0.25">
      <c r="A72" s="7"/>
      <c r="B72" s="13" t="s">
        <v>160</v>
      </c>
      <c r="C72" s="7">
        <v>15</v>
      </c>
      <c r="D72" s="8">
        <v>0.19480519480519481</v>
      </c>
      <c r="E72" s="13" t="s">
        <v>84</v>
      </c>
    </row>
    <row r="73" spans="1:5" x14ac:dyDescent="0.25">
      <c r="A73" s="53" t="s">
        <v>245</v>
      </c>
      <c r="B73" s="56"/>
      <c r="C73" s="53">
        <v>77</v>
      </c>
      <c r="D73" s="55">
        <v>1</v>
      </c>
      <c r="E73" s="38"/>
    </row>
    <row r="74" spans="1:5" x14ac:dyDescent="0.25">
      <c r="A74" s="52" t="s">
        <v>17</v>
      </c>
      <c r="B74" s="13" t="s">
        <v>10</v>
      </c>
      <c r="C74" s="7">
        <v>27</v>
      </c>
      <c r="D74" s="8">
        <v>0.39705882352941174</v>
      </c>
      <c r="E74" s="45" t="s">
        <v>10</v>
      </c>
    </row>
    <row r="75" spans="1:5" x14ac:dyDescent="0.25">
      <c r="A75" s="7"/>
      <c r="B75" s="13" t="s">
        <v>246</v>
      </c>
      <c r="C75" s="7">
        <v>34</v>
      </c>
      <c r="D75" s="8">
        <v>0.5</v>
      </c>
      <c r="E75" s="13" t="s">
        <v>246</v>
      </c>
    </row>
    <row r="76" spans="1:5" x14ac:dyDescent="0.25">
      <c r="A76" s="7"/>
      <c r="B76" s="13" t="s">
        <v>160</v>
      </c>
      <c r="C76" s="7">
        <v>7</v>
      </c>
      <c r="D76" s="8">
        <v>0.10294117647058823</v>
      </c>
      <c r="E76" s="13" t="s">
        <v>84</v>
      </c>
    </row>
    <row r="77" spans="1:5" x14ac:dyDescent="0.25">
      <c r="A77" s="53" t="s">
        <v>247</v>
      </c>
      <c r="B77" s="56"/>
      <c r="C77" s="53">
        <v>68</v>
      </c>
      <c r="D77" s="55">
        <v>1</v>
      </c>
      <c r="E77" s="38"/>
    </row>
    <row r="78" spans="1:5" x14ac:dyDescent="0.25">
      <c r="A78" s="52" t="s">
        <v>32</v>
      </c>
      <c r="B78" s="13" t="s">
        <v>235</v>
      </c>
      <c r="C78" s="7">
        <v>46</v>
      </c>
      <c r="D78" s="8">
        <v>0.45544554455445546</v>
      </c>
      <c r="E78" s="13" t="s">
        <v>235</v>
      </c>
    </row>
    <row r="79" spans="1:5" x14ac:dyDescent="0.25">
      <c r="A79" s="7"/>
      <c r="B79" s="13" t="s">
        <v>31</v>
      </c>
      <c r="C79" s="7">
        <v>28</v>
      </c>
      <c r="D79" s="8">
        <v>0.27722772277227725</v>
      </c>
      <c r="E79" s="45" t="s">
        <v>31</v>
      </c>
    </row>
    <row r="80" spans="1:5" x14ac:dyDescent="0.25">
      <c r="A80" s="7"/>
      <c r="B80" s="13" t="s">
        <v>103</v>
      </c>
      <c r="C80" s="7">
        <v>8</v>
      </c>
      <c r="D80" s="8">
        <v>7.9207920792079209E-2</v>
      </c>
      <c r="E80" s="9" t="s">
        <v>350</v>
      </c>
    </row>
    <row r="81" spans="1:5" x14ac:dyDescent="0.25">
      <c r="A81" s="7"/>
      <c r="B81" s="13" t="s">
        <v>248</v>
      </c>
      <c r="C81" s="7">
        <v>6</v>
      </c>
      <c r="D81" s="8">
        <v>5.9405940594059403E-2</v>
      </c>
      <c r="E81" s="13" t="s">
        <v>248</v>
      </c>
    </row>
    <row r="82" spans="1:5" x14ac:dyDescent="0.25">
      <c r="A82" s="7"/>
      <c r="B82" s="13" t="s">
        <v>160</v>
      </c>
      <c r="C82" s="7">
        <v>13</v>
      </c>
      <c r="D82" s="8">
        <v>0.12871287128712872</v>
      </c>
      <c r="E82" s="13" t="s">
        <v>84</v>
      </c>
    </row>
    <row r="83" spans="1:5" x14ac:dyDescent="0.25">
      <c r="A83" s="53" t="s">
        <v>250</v>
      </c>
      <c r="B83" s="56"/>
      <c r="C83" s="53">
        <v>101</v>
      </c>
      <c r="D83" s="55">
        <v>1</v>
      </c>
      <c r="E83" s="38"/>
    </row>
    <row r="84" spans="1:5" x14ac:dyDescent="0.25">
      <c r="A84" s="52" t="s">
        <v>61</v>
      </c>
      <c r="B84" s="13" t="s">
        <v>203</v>
      </c>
      <c r="C84" s="7">
        <v>19</v>
      </c>
      <c r="D84" s="8">
        <v>0.35849056603773582</v>
      </c>
      <c r="E84" s="13" t="s">
        <v>203</v>
      </c>
    </row>
    <row r="85" spans="1:5" x14ac:dyDescent="0.25">
      <c r="A85" s="7"/>
      <c r="B85" s="13" t="s">
        <v>53</v>
      </c>
      <c r="C85" s="7">
        <v>12</v>
      </c>
      <c r="D85" s="8">
        <v>0.22641509433962265</v>
      </c>
      <c r="E85" s="45" t="s">
        <v>53</v>
      </c>
    </row>
    <row r="86" spans="1:5" x14ac:dyDescent="0.25">
      <c r="A86" s="7"/>
      <c r="B86" s="13" t="s">
        <v>103</v>
      </c>
      <c r="C86" s="7">
        <v>7</v>
      </c>
      <c r="D86" s="8">
        <v>0.13207547169811321</v>
      </c>
      <c r="E86" s="9" t="s">
        <v>350</v>
      </c>
    </row>
    <row r="87" spans="1:5" x14ac:dyDescent="0.25">
      <c r="A87" s="7"/>
      <c r="B87" s="13" t="s">
        <v>160</v>
      </c>
      <c r="C87" s="7">
        <v>15</v>
      </c>
      <c r="D87" s="8">
        <v>0.28301886792452829</v>
      </c>
      <c r="E87" s="13" t="s">
        <v>84</v>
      </c>
    </row>
    <row r="88" spans="1:5" x14ac:dyDescent="0.25">
      <c r="A88" s="53" t="s">
        <v>253</v>
      </c>
      <c r="B88" s="56"/>
      <c r="C88" s="53">
        <v>53</v>
      </c>
      <c r="D88" s="55">
        <v>1</v>
      </c>
      <c r="E88" s="38"/>
    </row>
    <row r="89" spans="1:5" x14ac:dyDescent="0.25">
      <c r="A89" s="52" t="s">
        <v>28</v>
      </c>
      <c r="B89" s="13" t="s">
        <v>188</v>
      </c>
      <c r="C89" s="7">
        <v>27</v>
      </c>
      <c r="D89" s="8">
        <v>0.35064935064935066</v>
      </c>
      <c r="E89" s="13" t="s">
        <v>188</v>
      </c>
    </row>
    <row r="90" spans="1:5" x14ac:dyDescent="0.25">
      <c r="A90" s="7"/>
      <c r="B90" s="13" t="s">
        <v>103</v>
      </c>
      <c r="C90" s="7">
        <v>17</v>
      </c>
      <c r="D90" s="8">
        <v>0.22077922077922077</v>
      </c>
      <c r="E90" s="9" t="s">
        <v>350</v>
      </c>
    </row>
    <row r="91" spans="1:5" x14ac:dyDescent="0.25">
      <c r="A91" s="7"/>
      <c r="B91" s="13" t="s">
        <v>27</v>
      </c>
      <c r="C91" s="7">
        <v>15</v>
      </c>
      <c r="D91" s="8">
        <v>0.19480519480519481</v>
      </c>
      <c r="E91" s="45" t="s">
        <v>27</v>
      </c>
    </row>
    <row r="92" spans="1:5" x14ac:dyDescent="0.25">
      <c r="A92" s="7"/>
      <c r="B92" s="13" t="s">
        <v>178</v>
      </c>
      <c r="C92" s="7">
        <v>9</v>
      </c>
      <c r="D92" s="8">
        <v>0.11688311688311688</v>
      </c>
      <c r="E92" s="13" t="s">
        <v>178</v>
      </c>
    </row>
    <row r="93" spans="1:5" x14ac:dyDescent="0.25">
      <c r="A93" s="7"/>
      <c r="B93" s="13" t="s">
        <v>160</v>
      </c>
      <c r="C93" s="7">
        <v>9</v>
      </c>
      <c r="D93" s="8">
        <v>0.11688311688311688</v>
      </c>
      <c r="E93" s="13" t="s">
        <v>84</v>
      </c>
    </row>
    <row r="94" spans="1:5" x14ac:dyDescent="0.25">
      <c r="A94" s="53" t="s">
        <v>254</v>
      </c>
      <c r="B94" s="56"/>
      <c r="C94" s="53">
        <v>77</v>
      </c>
      <c r="D94" s="55">
        <v>1</v>
      </c>
      <c r="E94" s="38"/>
    </row>
    <row r="95" spans="1:5" x14ac:dyDescent="0.25">
      <c r="A95" s="52" t="s">
        <v>81</v>
      </c>
      <c r="B95" s="13" t="s">
        <v>255</v>
      </c>
      <c r="C95" s="7">
        <v>34</v>
      </c>
      <c r="D95" s="8">
        <v>0.44736842105263158</v>
      </c>
      <c r="E95" s="13" t="s">
        <v>255</v>
      </c>
    </row>
    <row r="96" spans="1:5" x14ac:dyDescent="0.25">
      <c r="A96" s="7"/>
      <c r="B96" s="13" t="s">
        <v>78</v>
      </c>
      <c r="C96" s="7">
        <v>13</v>
      </c>
      <c r="D96" s="8">
        <v>0.17105263157894737</v>
      </c>
      <c r="E96" s="45" t="s">
        <v>78</v>
      </c>
    </row>
    <row r="97" spans="1:5" x14ac:dyDescent="0.25">
      <c r="A97" s="7"/>
      <c r="B97" s="13" t="s">
        <v>103</v>
      </c>
      <c r="C97" s="7">
        <v>8</v>
      </c>
      <c r="D97" s="8">
        <v>0.10526315789473684</v>
      </c>
      <c r="E97" s="9" t="s">
        <v>350</v>
      </c>
    </row>
    <row r="98" spans="1:5" x14ac:dyDescent="0.25">
      <c r="A98" s="7"/>
      <c r="B98" s="13" t="s">
        <v>160</v>
      </c>
      <c r="C98" s="7">
        <v>21</v>
      </c>
      <c r="D98" s="8">
        <v>0.27631578947368424</v>
      </c>
      <c r="E98" s="13" t="s">
        <v>84</v>
      </c>
    </row>
    <row r="99" spans="1:5" x14ac:dyDescent="0.25">
      <c r="A99" s="53" t="s">
        <v>257</v>
      </c>
      <c r="B99" s="56"/>
      <c r="C99" s="53">
        <v>76</v>
      </c>
      <c r="D99" s="55">
        <v>1</v>
      </c>
      <c r="E99" s="38"/>
    </row>
    <row r="100" spans="1:5" x14ac:dyDescent="0.25">
      <c r="A100" s="52" t="s">
        <v>12</v>
      </c>
      <c r="B100" s="13" t="s">
        <v>10</v>
      </c>
      <c r="C100" s="7">
        <v>72</v>
      </c>
      <c r="D100" s="8">
        <v>0.46153846153846156</v>
      </c>
      <c r="E100" s="45" t="s">
        <v>10</v>
      </c>
    </row>
    <row r="101" spans="1:5" x14ac:dyDescent="0.25">
      <c r="A101" s="7"/>
      <c r="B101" s="13" t="s">
        <v>258</v>
      </c>
      <c r="C101" s="7">
        <v>66</v>
      </c>
      <c r="D101" s="8">
        <v>0.42307692307692307</v>
      </c>
      <c r="E101" s="13" t="s">
        <v>258</v>
      </c>
    </row>
    <row r="102" spans="1:5" x14ac:dyDescent="0.25">
      <c r="A102" s="7"/>
      <c r="B102" s="13" t="s">
        <v>103</v>
      </c>
      <c r="C102" s="7">
        <v>12</v>
      </c>
      <c r="D102" s="8">
        <v>7.6923076923076927E-2</v>
      </c>
      <c r="E102" s="9" t="s">
        <v>350</v>
      </c>
    </row>
    <row r="103" spans="1:5" x14ac:dyDescent="0.25">
      <c r="A103" s="7"/>
      <c r="B103" s="13" t="s">
        <v>160</v>
      </c>
      <c r="C103" s="7">
        <v>6</v>
      </c>
      <c r="D103" s="8">
        <v>3.8461538461538464E-2</v>
      </c>
      <c r="E103" s="13" t="s">
        <v>84</v>
      </c>
    </row>
    <row r="104" spans="1:5" x14ac:dyDescent="0.25">
      <c r="A104" s="53" t="s">
        <v>259</v>
      </c>
      <c r="B104" s="56"/>
      <c r="C104" s="53">
        <v>156</v>
      </c>
      <c r="D104" s="55">
        <v>1</v>
      </c>
      <c r="E104" s="38"/>
    </row>
    <row r="105" spans="1:5" x14ac:dyDescent="0.25">
      <c r="A105" s="52" t="s">
        <v>66</v>
      </c>
      <c r="B105" s="13" t="s">
        <v>263</v>
      </c>
      <c r="C105" s="7">
        <v>21</v>
      </c>
      <c r="D105" s="8">
        <v>0.42</v>
      </c>
      <c r="E105" s="13" t="s">
        <v>263</v>
      </c>
    </row>
    <row r="106" spans="1:5" x14ac:dyDescent="0.25">
      <c r="A106" s="7"/>
      <c r="B106" s="13" t="s">
        <v>64</v>
      </c>
      <c r="C106" s="7">
        <v>16</v>
      </c>
      <c r="D106" s="8">
        <v>0.32</v>
      </c>
      <c r="E106" s="45" t="s">
        <v>64</v>
      </c>
    </row>
    <row r="107" spans="1:5" x14ac:dyDescent="0.25">
      <c r="A107" s="7"/>
      <c r="B107" s="13" t="s">
        <v>160</v>
      </c>
      <c r="C107" s="7">
        <v>13</v>
      </c>
      <c r="D107" s="8">
        <v>0.26</v>
      </c>
      <c r="E107" s="13" t="s">
        <v>84</v>
      </c>
    </row>
    <row r="108" spans="1:5" x14ac:dyDescent="0.25">
      <c r="A108" s="53" t="s">
        <v>265</v>
      </c>
      <c r="B108" s="56"/>
      <c r="C108" s="53">
        <v>50</v>
      </c>
      <c r="D108" s="55">
        <v>1</v>
      </c>
      <c r="E108" s="38"/>
    </row>
    <row r="109" spans="1:5" x14ac:dyDescent="0.25">
      <c r="A109" s="52" t="s">
        <v>19</v>
      </c>
      <c r="B109" s="13" t="s">
        <v>266</v>
      </c>
      <c r="C109" s="7">
        <v>35</v>
      </c>
      <c r="D109" s="8">
        <v>0.41666666666666669</v>
      </c>
      <c r="E109" s="13" t="s">
        <v>266</v>
      </c>
    </row>
    <row r="110" spans="1:5" x14ac:dyDescent="0.25">
      <c r="A110" s="7"/>
      <c r="B110" s="13" t="s">
        <v>103</v>
      </c>
      <c r="C110" s="7">
        <v>25</v>
      </c>
      <c r="D110" s="8">
        <v>0.29761904761904762</v>
      </c>
      <c r="E110" s="9" t="s">
        <v>350</v>
      </c>
    </row>
    <row r="111" spans="1:5" x14ac:dyDescent="0.25">
      <c r="A111" s="7"/>
      <c r="B111" s="13" t="s">
        <v>179</v>
      </c>
      <c r="C111" s="7">
        <v>7</v>
      </c>
      <c r="D111" s="8">
        <v>8.3333333333333329E-2</v>
      </c>
      <c r="E111" s="13" t="s">
        <v>179</v>
      </c>
    </row>
    <row r="112" spans="1:5" x14ac:dyDescent="0.25">
      <c r="A112" s="7"/>
      <c r="B112" s="13" t="s">
        <v>10</v>
      </c>
      <c r="C112" s="7">
        <v>6</v>
      </c>
      <c r="D112" s="8">
        <v>7.1428571428571425E-2</v>
      </c>
      <c r="E112" s="13" t="s">
        <v>10</v>
      </c>
    </row>
    <row r="113" spans="1:5" x14ac:dyDescent="0.25">
      <c r="A113" s="7"/>
      <c r="B113" s="13" t="s">
        <v>160</v>
      </c>
      <c r="C113" s="7">
        <v>11</v>
      </c>
      <c r="D113" s="8">
        <v>0.13095238095238096</v>
      </c>
      <c r="E113" s="13" t="s">
        <v>84</v>
      </c>
    </row>
    <row r="114" spans="1:5" x14ac:dyDescent="0.25">
      <c r="A114" s="53" t="s">
        <v>268</v>
      </c>
      <c r="B114" s="56"/>
      <c r="C114" s="53">
        <v>84</v>
      </c>
      <c r="D114" s="55">
        <v>1</v>
      </c>
      <c r="E114" s="38"/>
    </row>
    <row r="115" spans="1:5" x14ac:dyDescent="0.25">
      <c r="A115" s="52" t="s">
        <v>73</v>
      </c>
      <c r="B115" s="13" t="s">
        <v>269</v>
      </c>
      <c r="C115" s="7">
        <v>32</v>
      </c>
      <c r="D115" s="8">
        <v>0.42105263157894735</v>
      </c>
      <c r="E115" s="13" t="s">
        <v>269</v>
      </c>
    </row>
    <row r="116" spans="1:5" x14ac:dyDescent="0.25">
      <c r="A116" s="7"/>
      <c r="B116" s="13" t="s">
        <v>72</v>
      </c>
      <c r="C116" s="7">
        <v>12</v>
      </c>
      <c r="D116" s="8">
        <v>0.15789473684210525</v>
      </c>
      <c r="E116" s="45" t="s">
        <v>72</v>
      </c>
    </row>
    <row r="117" spans="1:5" x14ac:dyDescent="0.25">
      <c r="A117" s="7"/>
      <c r="B117" s="13" t="s">
        <v>103</v>
      </c>
      <c r="C117" s="7">
        <v>7</v>
      </c>
      <c r="D117" s="8">
        <v>9.2105263157894732E-2</v>
      </c>
      <c r="E117" s="9" t="s">
        <v>350</v>
      </c>
    </row>
    <row r="118" spans="1:5" x14ac:dyDescent="0.25">
      <c r="A118" s="7"/>
      <c r="B118" s="13" t="s">
        <v>160</v>
      </c>
      <c r="C118" s="7">
        <v>25</v>
      </c>
      <c r="D118" s="8">
        <v>0.32894736842105265</v>
      </c>
      <c r="E118" s="13" t="s">
        <v>84</v>
      </c>
    </row>
    <row r="119" spans="1:5" x14ac:dyDescent="0.25">
      <c r="A119" s="53" t="s">
        <v>271</v>
      </c>
      <c r="B119" s="56"/>
      <c r="C119" s="53">
        <v>76</v>
      </c>
      <c r="D119" s="55">
        <v>1</v>
      </c>
      <c r="E119" s="38"/>
    </row>
    <row r="120" spans="1:5" x14ac:dyDescent="0.25">
      <c r="A120" s="52" t="s">
        <v>33</v>
      </c>
      <c r="B120" s="13" t="s">
        <v>193</v>
      </c>
      <c r="C120" s="7">
        <v>33</v>
      </c>
      <c r="D120" s="8">
        <v>0.39285714285714285</v>
      </c>
      <c r="E120" s="13" t="s">
        <v>193</v>
      </c>
    </row>
    <row r="121" spans="1:5" x14ac:dyDescent="0.25">
      <c r="A121" s="7"/>
      <c r="B121" s="13" t="s">
        <v>31</v>
      </c>
      <c r="C121" s="7">
        <v>22</v>
      </c>
      <c r="D121" s="8">
        <v>0.26190476190476192</v>
      </c>
      <c r="E121" s="45" t="s">
        <v>31</v>
      </c>
    </row>
    <row r="122" spans="1:5" x14ac:dyDescent="0.25">
      <c r="A122" s="7"/>
      <c r="B122" s="13" t="s">
        <v>103</v>
      </c>
      <c r="C122" s="7">
        <v>8</v>
      </c>
      <c r="D122" s="8">
        <v>9.5238095238095233E-2</v>
      </c>
      <c r="E122" s="9" t="s">
        <v>350</v>
      </c>
    </row>
    <row r="123" spans="1:5" x14ac:dyDescent="0.25">
      <c r="A123" s="7"/>
      <c r="B123" s="13" t="s">
        <v>160</v>
      </c>
      <c r="C123" s="7">
        <v>21</v>
      </c>
      <c r="D123" s="8">
        <v>0.25</v>
      </c>
      <c r="E123" s="13" t="s">
        <v>84</v>
      </c>
    </row>
    <row r="124" spans="1:5" x14ac:dyDescent="0.25">
      <c r="A124" s="53" t="s">
        <v>272</v>
      </c>
      <c r="B124" s="56"/>
      <c r="C124" s="53">
        <v>84</v>
      </c>
      <c r="D124" s="55">
        <v>1</v>
      </c>
      <c r="E124" s="38"/>
    </row>
    <row r="125" spans="1:5" x14ac:dyDescent="0.25">
      <c r="A125" s="52" t="s">
        <v>11</v>
      </c>
      <c r="B125" s="13" t="s">
        <v>10</v>
      </c>
      <c r="C125" s="7">
        <v>86</v>
      </c>
      <c r="D125" s="8">
        <v>0.44329896907216493</v>
      </c>
      <c r="E125" s="45" t="s">
        <v>10</v>
      </c>
    </row>
    <row r="126" spans="1:5" x14ac:dyDescent="0.25">
      <c r="A126" s="7"/>
      <c r="B126" s="13" t="s">
        <v>273</v>
      </c>
      <c r="C126" s="7">
        <v>85</v>
      </c>
      <c r="D126" s="8">
        <v>0.43814432989690721</v>
      </c>
      <c r="E126" s="13" t="s">
        <v>273</v>
      </c>
    </row>
    <row r="127" spans="1:5" x14ac:dyDescent="0.25">
      <c r="A127" s="7"/>
      <c r="B127" s="13" t="s">
        <v>103</v>
      </c>
      <c r="C127" s="7">
        <v>19</v>
      </c>
      <c r="D127" s="8">
        <v>9.7938144329896906E-2</v>
      </c>
      <c r="E127" s="9" t="s">
        <v>350</v>
      </c>
    </row>
    <row r="128" spans="1:5" x14ac:dyDescent="0.25">
      <c r="A128" s="7"/>
      <c r="B128" s="13" t="s">
        <v>160</v>
      </c>
      <c r="C128" s="7">
        <v>4</v>
      </c>
      <c r="D128" s="8">
        <v>2.0618556701030927E-2</v>
      </c>
      <c r="E128" s="13" t="s">
        <v>84</v>
      </c>
    </row>
    <row r="129" spans="1:5" x14ac:dyDescent="0.25">
      <c r="A129" s="53" t="s">
        <v>274</v>
      </c>
      <c r="B129" s="56"/>
      <c r="C129" s="53">
        <v>194</v>
      </c>
      <c r="D129" s="55">
        <v>1</v>
      </c>
      <c r="E129" s="38"/>
    </row>
    <row r="130" spans="1:5" x14ac:dyDescent="0.25">
      <c r="A130" s="54" t="s">
        <v>361</v>
      </c>
      <c r="B130" s="13" t="s">
        <v>251</v>
      </c>
      <c r="C130" s="7">
        <v>32</v>
      </c>
      <c r="D130" s="8">
        <v>0.38095238095238093</v>
      </c>
      <c r="E130" s="13" t="s">
        <v>360</v>
      </c>
    </row>
    <row r="131" spans="1:5" x14ac:dyDescent="0.25">
      <c r="A131" s="7"/>
      <c r="B131" s="13" t="s">
        <v>69</v>
      </c>
      <c r="C131" s="7">
        <v>32</v>
      </c>
      <c r="D131" s="8">
        <v>0.38095238095238093</v>
      </c>
      <c r="E131" s="45" t="s">
        <v>69</v>
      </c>
    </row>
    <row r="132" spans="1:5" x14ac:dyDescent="0.25">
      <c r="A132" s="7"/>
      <c r="B132" s="13" t="s">
        <v>103</v>
      </c>
      <c r="C132" s="7">
        <v>7</v>
      </c>
      <c r="D132" s="8">
        <v>8.3333333333333329E-2</v>
      </c>
      <c r="E132" s="9" t="s">
        <v>350</v>
      </c>
    </row>
    <row r="133" spans="1:5" x14ac:dyDescent="0.25">
      <c r="A133" s="7"/>
      <c r="B133" s="13" t="s">
        <v>160</v>
      </c>
      <c r="C133" s="7">
        <v>13</v>
      </c>
      <c r="D133" s="8">
        <v>0.15476190476190477</v>
      </c>
      <c r="E133" s="13" t="s">
        <v>84</v>
      </c>
    </row>
    <row r="134" spans="1:5" x14ac:dyDescent="0.25">
      <c r="A134" s="53" t="s">
        <v>362</v>
      </c>
      <c r="B134" s="56"/>
      <c r="C134" s="53">
        <v>84</v>
      </c>
      <c r="D134" s="55">
        <v>1</v>
      </c>
      <c r="E134" s="38"/>
    </row>
    <row r="135" spans="1:5" x14ac:dyDescent="0.25">
      <c r="A135" s="52" t="s">
        <v>38</v>
      </c>
      <c r="B135" s="13" t="s">
        <v>211</v>
      </c>
      <c r="C135" s="7">
        <v>14</v>
      </c>
      <c r="D135" s="8">
        <v>0.27450980392156865</v>
      </c>
      <c r="E135" s="13" t="s">
        <v>211</v>
      </c>
    </row>
    <row r="136" spans="1:5" x14ac:dyDescent="0.25">
      <c r="A136" s="7"/>
      <c r="B136" s="13" t="s">
        <v>103</v>
      </c>
      <c r="C136" s="7">
        <v>14</v>
      </c>
      <c r="D136" s="8">
        <v>0.27450980392156865</v>
      </c>
      <c r="E136" s="9" t="s">
        <v>350</v>
      </c>
    </row>
    <row r="137" spans="1:5" x14ac:dyDescent="0.25">
      <c r="A137" s="7"/>
      <c r="B137" s="13" t="s">
        <v>31</v>
      </c>
      <c r="C137" s="7">
        <v>8</v>
      </c>
      <c r="D137" s="8">
        <v>0.15686274509803921</v>
      </c>
      <c r="E137" s="45" t="s">
        <v>31</v>
      </c>
    </row>
    <row r="138" spans="1:5" x14ac:dyDescent="0.25">
      <c r="A138" s="7"/>
      <c r="B138" s="13" t="s">
        <v>160</v>
      </c>
      <c r="C138" s="7">
        <v>15</v>
      </c>
      <c r="D138" s="8">
        <v>0.29411764705882354</v>
      </c>
      <c r="E138" s="13" t="s">
        <v>84</v>
      </c>
    </row>
    <row r="139" spans="1:5" x14ac:dyDescent="0.25">
      <c r="A139" s="53" t="s">
        <v>283</v>
      </c>
      <c r="B139" s="56"/>
      <c r="C139" s="53">
        <v>51</v>
      </c>
      <c r="D139" s="55">
        <v>1</v>
      </c>
      <c r="E139" s="38"/>
    </row>
    <row r="140" spans="1:5" x14ac:dyDescent="0.25">
      <c r="A140" s="52" t="s">
        <v>80</v>
      </c>
      <c r="B140" s="13" t="s">
        <v>284</v>
      </c>
      <c r="C140" s="7">
        <v>19</v>
      </c>
      <c r="D140" s="8">
        <v>0.44186046511627908</v>
      </c>
      <c r="E140" s="13" t="s">
        <v>284</v>
      </c>
    </row>
    <row r="141" spans="1:5" x14ac:dyDescent="0.25">
      <c r="A141" s="7"/>
      <c r="B141" s="13" t="s">
        <v>78</v>
      </c>
      <c r="C141" s="7">
        <v>14</v>
      </c>
      <c r="D141" s="8">
        <v>0.32558139534883723</v>
      </c>
      <c r="E141" s="45" t="s">
        <v>78</v>
      </c>
    </row>
    <row r="142" spans="1:5" x14ac:dyDescent="0.25">
      <c r="A142" s="7"/>
      <c r="B142" s="13" t="s">
        <v>160</v>
      </c>
      <c r="C142" s="7">
        <v>10</v>
      </c>
      <c r="D142" s="8">
        <v>0.23255813953488372</v>
      </c>
      <c r="E142" s="13" t="s">
        <v>84</v>
      </c>
    </row>
    <row r="143" spans="1:5" x14ac:dyDescent="0.25">
      <c r="A143" s="53" t="s">
        <v>285</v>
      </c>
      <c r="B143" s="56"/>
      <c r="C143" s="53">
        <v>43</v>
      </c>
      <c r="D143" s="55">
        <v>1</v>
      </c>
      <c r="E143" s="38"/>
    </row>
    <row r="144" spans="1:5" x14ac:dyDescent="0.25">
      <c r="A144" s="52" t="s">
        <v>50</v>
      </c>
      <c r="B144" s="13" t="s">
        <v>47</v>
      </c>
      <c r="C144" s="7">
        <v>13</v>
      </c>
      <c r="D144" s="8">
        <v>0.31707317073170732</v>
      </c>
      <c r="E144" s="45" t="s">
        <v>47</v>
      </c>
    </row>
    <row r="145" spans="1:5" x14ac:dyDescent="0.25">
      <c r="A145" s="7"/>
      <c r="B145" s="13" t="s">
        <v>227</v>
      </c>
      <c r="C145" s="7">
        <v>13</v>
      </c>
      <c r="D145" s="8">
        <v>0.31707317073170732</v>
      </c>
      <c r="E145" s="13" t="s">
        <v>227</v>
      </c>
    </row>
    <row r="146" spans="1:5" x14ac:dyDescent="0.25">
      <c r="A146" s="7"/>
      <c r="B146" s="13" t="s">
        <v>160</v>
      </c>
      <c r="C146" s="7">
        <v>15</v>
      </c>
      <c r="D146" s="8">
        <v>0.36585365853658536</v>
      </c>
      <c r="E146" s="13" t="s">
        <v>84</v>
      </c>
    </row>
    <row r="147" spans="1:5" x14ac:dyDescent="0.25">
      <c r="A147" s="53" t="s">
        <v>287</v>
      </c>
      <c r="B147" s="56"/>
      <c r="C147" s="53">
        <v>41</v>
      </c>
      <c r="D147" s="55">
        <v>1</v>
      </c>
      <c r="E147" s="38"/>
    </row>
    <row r="148" spans="1:5" x14ac:dyDescent="0.25">
      <c r="A148" s="52" t="s">
        <v>290</v>
      </c>
      <c r="B148" s="13" t="s">
        <v>103</v>
      </c>
      <c r="C148" s="7">
        <v>25</v>
      </c>
      <c r="D148" s="8">
        <v>0.41666666666666669</v>
      </c>
      <c r="E148" s="9" t="s">
        <v>350</v>
      </c>
    </row>
    <row r="149" spans="1:5" x14ac:dyDescent="0.25">
      <c r="A149" s="7"/>
      <c r="B149" s="13" t="s">
        <v>233</v>
      </c>
      <c r="C149" s="7">
        <v>23</v>
      </c>
      <c r="D149" s="8">
        <v>0.38333333333333336</v>
      </c>
      <c r="E149" s="13" t="s">
        <v>233</v>
      </c>
    </row>
    <row r="150" spans="1:5" x14ac:dyDescent="0.25">
      <c r="A150" s="7"/>
      <c r="B150" s="13" t="s">
        <v>160</v>
      </c>
      <c r="C150" s="7">
        <v>12</v>
      </c>
      <c r="D150" s="8">
        <v>0.2</v>
      </c>
      <c r="E150" s="13" t="s">
        <v>84</v>
      </c>
    </row>
    <row r="151" spans="1:5" x14ac:dyDescent="0.25">
      <c r="A151" s="53" t="s">
        <v>291</v>
      </c>
      <c r="B151" s="56"/>
      <c r="C151" s="53">
        <v>60</v>
      </c>
      <c r="D151" s="55">
        <v>1</v>
      </c>
      <c r="E151" s="38"/>
    </row>
    <row r="152" spans="1:5" x14ac:dyDescent="0.25">
      <c r="A152" s="52" t="s">
        <v>6</v>
      </c>
      <c r="B152" s="13" t="s">
        <v>292</v>
      </c>
      <c r="C152" s="7">
        <v>32</v>
      </c>
      <c r="D152" s="8">
        <v>0.3902439024390244</v>
      </c>
      <c r="E152" s="13" t="s">
        <v>292</v>
      </c>
    </row>
    <row r="153" spans="1:5" x14ac:dyDescent="0.25">
      <c r="A153" s="7"/>
      <c r="B153" s="13" t="s">
        <v>3</v>
      </c>
      <c r="C153" s="7">
        <v>14</v>
      </c>
      <c r="D153" s="8">
        <v>0.17073170731707318</v>
      </c>
      <c r="E153" s="13" t="s">
        <v>3</v>
      </c>
    </row>
    <row r="154" spans="1:5" x14ac:dyDescent="0.25">
      <c r="A154" s="7"/>
      <c r="B154" s="13" t="s">
        <v>27</v>
      </c>
      <c r="C154" s="7">
        <v>13</v>
      </c>
      <c r="D154" s="8">
        <v>0.15853658536585366</v>
      </c>
      <c r="E154" s="13" t="s">
        <v>27</v>
      </c>
    </row>
    <row r="155" spans="1:5" x14ac:dyDescent="0.25">
      <c r="A155" s="7"/>
      <c r="B155" s="13" t="s">
        <v>103</v>
      </c>
      <c r="C155" s="7">
        <v>10</v>
      </c>
      <c r="D155" s="8">
        <v>0.12195121951219512</v>
      </c>
      <c r="E155" s="9" t="s">
        <v>350</v>
      </c>
    </row>
    <row r="156" spans="1:5" x14ac:dyDescent="0.25">
      <c r="A156" s="7"/>
      <c r="B156" s="13" t="s">
        <v>182</v>
      </c>
      <c r="C156" s="7">
        <v>6</v>
      </c>
      <c r="D156" s="8">
        <v>7.3170731707317069E-2</v>
      </c>
      <c r="E156" s="13" t="s">
        <v>182</v>
      </c>
    </row>
    <row r="157" spans="1:5" x14ac:dyDescent="0.25">
      <c r="A157" s="7"/>
      <c r="B157" s="13" t="s">
        <v>160</v>
      </c>
      <c r="C157" s="7">
        <v>7</v>
      </c>
      <c r="D157" s="8">
        <v>8.5365853658536592E-2</v>
      </c>
      <c r="E157" s="13" t="s">
        <v>84</v>
      </c>
    </row>
    <row r="158" spans="1:5" x14ac:dyDescent="0.25">
      <c r="A158" s="53" t="s">
        <v>294</v>
      </c>
      <c r="B158" s="56"/>
      <c r="C158" s="53">
        <v>82</v>
      </c>
      <c r="D158" s="55">
        <v>1</v>
      </c>
      <c r="E158" s="38"/>
    </row>
    <row r="159" spans="1:5" x14ac:dyDescent="0.25">
      <c r="A159" s="52" t="s">
        <v>23</v>
      </c>
      <c r="B159" s="13" t="s">
        <v>297</v>
      </c>
      <c r="C159" s="7">
        <v>16</v>
      </c>
      <c r="D159" s="8">
        <v>0.3902439024390244</v>
      </c>
      <c r="E159" s="13" t="s">
        <v>297</v>
      </c>
    </row>
    <row r="160" spans="1:5" x14ac:dyDescent="0.25">
      <c r="A160" s="7"/>
      <c r="B160" s="13" t="s">
        <v>21</v>
      </c>
      <c r="C160" s="7">
        <v>13</v>
      </c>
      <c r="D160" s="8">
        <v>0.31707317073170732</v>
      </c>
      <c r="E160" s="45" t="s">
        <v>21</v>
      </c>
    </row>
    <row r="161" spans="1:5" x14ac:dyDescent="0.25">
      <c r="A161" s="7"/>
      <c r="B161" s="13" t="s">
        <v>160</v>
      </c>
      <c r="C161" s="7">
        <v>12</v>
      </c>
      <c r="D161" s="8">
        <v>0.29268292682926828</v>
      </c>
      <c r="E161" s="13" t="s">
        <v>84</v>
      </c>
    </row>
    <row r="162" spans="1:5" x14ac:dyDescent="0.25">
      <c r="A162" s="53" t="s">
        <v>298</v>
      </c>
      <c r="B162" s="56"/>
      <c r="C162" s="53">
        <v>41</v>
      </c>
      <c r="D162" s="55">
        <v>1</v>
      </c>
      <c r="E162" s="38"/>
    </row>
    <row r="163" spans="1:5" x14ac:dyDescent="0.25">
      <c r="A163" s="52" t="s">
        <v>22</v>
      </c>
      <c r="B163" s="13" t="s">
        <v>299</v>
      </c>
      <c r="C163" s="7">
        <v>37</v>
      </c>
      <c r="D163" s="8">
        <v>0.33636363636363636</v>
      </c>
      <c r="E163" s="13" t="s">
        <v>299</v>
      </c>
    </row>
    <row r="164" spans="1:5" x14ac:dyDescent="0.25">
      <c r="A164" s="7"/>
      <c r="B164" s="13" t="s">
        <v>21</v>
      </c>
      <c r="C164" s="7">
        <v>33</v>
      </c>
      <c r="D164" s="8">
        <v>0.3</v>
      </c>
      <c r="E164" s="45" t="s">
        <v>21</v>
      </c>
    </row>
    <row r="165" spans="1:5" x14ac:dyDescent="0.25">
      <c r="A165" s="7"/>
      <c r="B165" s="13" t="s">
        <v>222</v>
      </c>
      <c r="C165" s="7">
        <v>7</v>
      </c>
      <c r="D165" s="8">
        <v>6.363636363636363E-2</v>
      </c>
      <c r="E165" s="13" t="s">
        <v>222</v>
      </c>
    </row>
    <row r="166" spans="1:5" x14ac:dyDescent="0.25">
      <c r="A166" s="7"/>
      <c r="B166" s="13" t="s">
        <v>103</v>
      </c>
      <c r="C166" s="7">
        <v>7</v>
      </c>
      <c r="D166" s="8">
        <v>6.363636363636363E-2</v>
      </c>
      <c r="E166" s="9" t="s">
        <v>350</v>
      </c>
    </row>
    <row r="167" spans="1:5" x14ac:dyDescent="0.25">
      <c r="A167" s="7"/>
      <c r="B167" s="13" t="s">
        <v>160</v>
      </c>
      <c r="C167" s="7">
        <v>26</v>
      </c>
      <c r="D167" s="8">
        <v>0.23636363636363636</v>
      </c>
      <c r="E167" s="13" t="s">
        <v>84</v>
      </c>
    </row>
    <row r="168" spans="1:5" x14ac:dyDescent="0.25">
      <c r="A168" s="53" t="s">
        <v>300</v>
      </c>
      <c r="B168" s="56"/>
      <c r="C168" s="53">
        <v>110</v>
      </c>
      <c r="D168" s="55">
        <v>1</v>
      </c>
      <c r="E168" s="38"/>
    </row>
    <row r="169" spans="1:5" x14ac:dyDescent="0.25">
      <c r="A169" s="52" t="s">
        <v>49</v>
      </c>
      <c r="B169" s="13" t="s">
        <v>282</v>
      </c>
      <c r="C169" s="7">
        <v>31</v>
      </c>
      <c r="D169" s="8">
        <v>0.36470588235294116</v>
      </c>
      <c r="E169" s="13" t="s">
        <v>282</v>
      </c>
    </row>
    <row r="170" spans="1:5" x14ac:dyDescent="0.25">
      <c r="A170" s="7"/>
      <c r="B170" s="13" t="s">
        <v>47</v>
      </c>
      <c r="C170" s="7">
        <v>14</v>
      </c>
      <c r="D170" s="8">
        <v>0.16470588235294117</v>
      </c>
      <c r="E170" s="45" t="s">
        <v>47</v>
      </c>
    </row>
    <row r="171" spans="1:5" x14ac:dyDescent="0.25">
      <c r="A171" s="7"/>
      <c r="B171" s="13" t="s">
        <v>226</v>
      </c>
      <c r="C171" s="7">
        <v>13</v>
      </c>
      <c r="D171" s="8">
        <v>0.15294117647058825</v>
      </c>
      <c r="E171" s="13" t="s">
        <v>226</v>
      </c>
    </row>
    <row r="172" spans="1:5" x14ac:dyDescent="0.25">
      <c r="A172" s="7"/>
      <c r="B172" s="13" t="s">
        <v>64</v>
      </c>
      <c r="C172" s="7">
        <v>9</v>
      </c>
      <c r="D172" s="8">
        <v>0.10588235294117647</v>
      </c>
      <c r="E172" s="13" t="s">
        <v>64</v>
      </c>
    </row>
    <row r="173" spans="1:5" x14ac:dyDescent="0.25">
      <c r="A173" s="7"/>
      <c r="B173" s="13" t="s">
        <v>160</v>
      </c>
      <c r="C173" s="7">
        <v>18</v>
      </c>
      <c r="D173" s="8">
        <v>0.21176470588235294</v>
      </c>
      <c r="E173" s="13" t="s">
        <v>84</v>
      </c>
    </row>
    <row r="174" spans="1:5" x14ac:dyDescent="0.25">
      <c r="A174" s="53" t="s">
        <v>301</v>
      </c>
      <c r="B174" s="56"/>
      <c r="C174" s="53">
        <v>85</v>
      </c>
      <c r="D174" s="55">
        <v>1</v>
      </c>
      <c r="E174" s="38"/>
    </row>
    <row r="175" spans="1:5" x14ac:dyDescent="0.25">
      <c r="A175" s="52" t="s">
        <v>13</v>
      </c>
      <c r="B175" s="13" t="s">
        <v>302</v>
      </c>
      <c r="C175" s="7">
        <v>80</v>
      </c>
      <c r="D175" s="8">
        <v>0.54054054054054057</v>
      </c>
      <c r="E175" s="13" t="s">
        <v>302</v>
      </c>
    </row>
    <row r="176" spans="1:5" x14ac:dyDescent="0.25">
      <c r="A176" s="7"/>
      <c r="B176" s="13" t="s">
        <v>10</v>
      </c>
      <c r="C176" s="7">
        <v>53</v>
      </c>
      <c r="D176" s="8">
        <v>0.35810810810810811</v>
      </c>
      <c r="E176" s="45" t="s">
        <v>10</v>
      </c>
    </row>
    <row r="177" spans="1:5" x14ac:dyDescent="0.25">
      <c r="A177" s="7"/>
      <c r="B177" s="13" t="s">
        <v>103</v>
      </c>
      <c r="C177" s="7">
        <v>10</v>
      </c>
      <c r="D177" s="8">
        <v>6.7567567567567571E-2</v>
      </c>
      <c r="E177" s="9" t="s">
        <v>350</v>
      </c>
    </row>
    <row r="178" spans="1:5" x14ac:dyDescent="0.25">
      <c r="A178" s="7"/>
      <c r="B178" s="13" t="s">
        <v>160</v>
      </c>
      <c r="C178" s="7">
        <v>5</v>
      </c>
      <c r="D178" s="8">
        <v>3.3783783783783786E-2</v>
      </c>
      <c r="E178" s="13" t="s">
        <v>84</v>
      </c>
    </row>
    <row r="179" spans="1:5" x14ac:dyDescent="0.25">
      <c r="A179" s="53" t="s">
        <v>304</v>
      </c>
      <c r="B179" s="56"/>
      <c r="C179" s="53">
        <v>148</v>
      </c>
      <c r="D179" s="55">
        <v>1</v>
      </c>
      <c r="E179" s="38"/>
    </row>
    <row r="180" spans="1:5" x14ac:dyDescent="0.25">
      <c r="A180" s="52" t="s">
        <v>58</v>
      </c>
      <c r="B180" s="13" t="s">
        <v>212</v>
      </c>
      <c r="C180" s="7">
        <v>37</v>
      </c>
      <c r="D180" s="8">
        <v>0.5</v>
      </c>
      <c r="E180" s="13" t="s">
        <v>212</v>
      </c>
    </row>
    <row r="181" spans="1:5" x14ac:dyDescent="0.25">
      <c r="A181" s="7"/>
      <c r="B181" s="13" t="s">
        <v>53</v>
      </c>
      <c r="C181" s="7">
        <v>14</v>
      </c>
      <c r="D181" s="8">
        <v>0.1891891891891892</v>
      </c>
      <c r="E181" s="45" t="s">
        <v>53</v>
      </c>
    </row>
    <row r="182" spans="1:5" x14ac:dyDescent="0.25">
      <c r="A182" s="7"/>
      <c r="B182" s="13" t="s">
        <v>160</v>
      </c>
      <c r="C182" s="7">
        <v>23</v>
      </c>
      <c r="D182" s="8">
        <v>0.3108108108108108</v>
      </c>
      <c r="E182" s="13" t="s">
        <v>84</v>
      </c>
    </row>
    <row r="183" spans="1:5" x14ac:dyDescent="0.25">
      <c r="A183" s="53" t="s">
        <v>305</v>
      </c>
      <c r="B183" s="56"/>
      <c r="C183" s="53">
        <v>74</v>
      </c>
      <c r="D183" s="55">
        <v>1</v>
      </c>
      <c r="E183" s="38"/>
    </row>
    <row r="184" spans="1:5" x14ac:dyDescent="0.25">
      <c r="A184" s="52" t="s">
        <v>44</v>
      </c>
      <c r="B184" s="13" t="s">
        <v>249</v>
      </c>
      <c r="C184" s="7">
        <v>28</v>
      </c>
      <c r="D184" s="8">
        <v>0.3888888888888889</v>
      </c>
      <c r="E184" s="13" t="s">
        <v>249</v>
      </c>
    </row>
    <row r="185" spans="1:5" x14ac:dyDescent="0.25">
      <c r="A185" s="7"/>
      <c r="B185" s="13" t="s">
        <v>103</v>
      </c>
      <c r="C185" s="7">
        <v>8</v>
      </c>
      <c r="D185" s="8">
        <v>0.1111111111111111</v>
      </c>
      <c r="E185" s="9" t="s">
        <v>350</v>
      </c>
    </row>
    <row r="186" spans="1:5" x14ac:dyDescent="0.25">
      <c r="A186" s="7"/>
      <c r="B186" s="13" t="s">
        <v>42</v>
      </c>
      <c r="C186" s="7">
        <v>7</v>
      </c>
      <c r="D186" s="8">
        <v>9.7222222222222224E-2</v>
      </c>
      <c r="E186" s="13" t="s">
        <v>42</v>
      </c>
    </row>
    <row r="187" spans="1:5" x14ac:dyDescent="0.25">
      <c r="A187" s="7"/>
      <c r="B187" s="13" t="s">
        <v>160</v>
      </c>
      <c r="C187" s="7">
        <v>29</v>
      </c>
      <c r="D187" s="8">
        <v>0.40277777777777779</v>
      </c>
      <c r="E187" s="13" t="s">
        <v>84</v>
      </c>
    </row>
    <row r="188" spans="1:5" x14ac:dyDescent="0.25">
      <c r="A188" s="53" t="s">
        <v>307</v>
      </c>
      <c r="B188" s="56"/>
      <c r="C188" s="53">
        <v>72</v>
      </c>
      <c r="D188" s="55">
        <v>1</v>
      </c>
      <c r="E188" s="38"/>
    </row>
    <row r="189" spans="1:5" x14ac:dyDescent="0.25">
      <c r="A189" s="52" t="s">
        <v>34</v>
      </c>
      <c r="B189" s="13" t="s">
        <v>213</v>
      </c>
      <c r="C189" s="7">
        <v>22</v>
      </c>
      <c r="D189" s="8">
        <v>0.33333333333333331</v>
      </c>
      <c r="E189" s="13" t="s">
        <v>213</v>
      </c>
    </row>
    <row r="190" spans="1:5" x14ac:dyDescent="0.25">
      <c r="A190" s="7"/>
      <c r="B190" s="13" t="s">
        <v>31</v>
      </c>
      <c r="C190" s="7">
        <v>18</v>
      </c>
      <c r="D190" s="8">
        <v>0.27272727272727271</v>
      </c>
      <c r="E190" s="45" t="s">
        <v>31</v>
      </c>
    </row>
    <row r="191" spans="1:5" x14ac:dyDescent="0.25">
      <c r="A191" s="7"/>
      <c r="B191" s="13" t="s">
        <v>103</v>
      </c>
      <c r="C191" s="7">
        <v>8</v>
      </c>
      <c r="D191" s="8">
        <v>0.12121212121212122</v>
      </c>
      <c r="E191" s="9" t="s">
        <v>350</v>
      </c>
    </row>
    <row r="192" spans="1:5" x14ac:dyDescent="0.25">
      <c r="A192" s="7"/>
      <c r="B192" s="13" t="s">
        <v>160</v>
      </c>
      <c r="C192" s="7">
        <v>18</v>
      </c>
      <c r="D192" s="8">
        <v>0.27272727272727271</v>
      </c>
      <c r="E192" s="13" t="s">
        <v>84</v>
      </c>
    </row>
    <row r="193" spans="1:5" x14ac:dyDescent="0.25">
      <c r="A193" s="53" t="s">
        <v>309</v>
      </c>
      <c r="B193" s="56"/>
      <c r="C193" s="53">
        <v>66</v>
      </c>
      <c r="D193" s="55">
        <v>1</v>
      </c>
      <c r="E193" s="38"/>
    </row>
    <row r="194" spans="1:5" x14ac:dyDescent="0.25">
      <c r="A194" s="52" t="s">
        <v>25</v>
      </c>
      <c r="B194" s="13" t="s">
        <v>267</v>
      </c>
      <c r="C194" s="7">
        <v>18</v>
      </c>
      <c r="D194" s="8">
        <v>0.39130434782608697</v>
      </c>
      <c r="E194" s="13" t="s">
        <v>267</v>
      </c>
    </row>
    <row r="195" spans="1:5" x14ac:dyDescent="0.25">
      <c r="A195" s="7"/>
      <c r="B195" s="13" t="s">
        <v>21</v>
      </c>
      <c r="C195" s="7">
        <v>6</v>
      </c>
      <c r="D195" s="8">
        <v>0.13043478260869565</v>
      </c>
      <c r="E195" s="45" t="s">
        <v>21</v>
      </c>
    </row>
    <row r="196" spans="1:5" x14ac:dyDescent="0.25">
      <c r="A196" s="7"/>
      <c r="B196" s="13" t="s">
        <v>160</v>
      </c>
      <c r="C196" s="7">
        <v>22</v>
      </c>
      <c r="D196" s="8">
        <v>0.47826086956521741</v>
      </c>
      <c r="E196" s="13" t="s">
        <v>84</v>
      </c>
    </row>
    <row r="197" spans="1:5" x14ac:dyDescent="0.25">
      <c r="A197" s="53" t="s">
        <v>310</v>
      </c>
      <c r="B197" s="56"/>
      <c r="C197" s="53">
        <v>46</v>
      </c>
      <c r="D197" s="55">
        <v>1</v>
      </c>
      <c r="E197" s="38"/>
    </row>
    <row r="198" spans="1:5" x14ac:dyDescent="0.25">
      <c r="A198" s="52" t="s">
        <v>74</v>
      </c>
      <c r="B198" s="13" t="s">
        <v>228</v>
      </c>
      <c r="C198" s="7">
        <v>26</v>
      </c>
      <c r="D198" s="8">
        <v>0.44067796610169491</v>
      </c>
      <c r="E198" s="13" t="s">
        <v>228</v>
      </c>
    </row>
    <row r="199" spans="1:5" x14ac:dyDescent="0.25">
      <c r="A199" s="7"/>
      <c r="B199" s="13" t="s">
        <v>72</v>
      </c>
      <c r="C199" s="7">
        <v>11</v>
      </c>
      <c r="D199" s="8">
        <v>0.1864406779661017</v>
      </c>
      <c r="E199" s="45" t="s">
        <v>72</v>
      </c>
    </row>
    <row r="200" spans="1:5" x14ac:dyDescent="0.25">
      <c r="A200" s="7"/>
      <c r="B200" s="13" t="s">
        <v>160</v>
      </c>
      <c r="C200" s="7">
        <v>22</v>
      </c>
      <c r="D200" s="8">
        <v>0.3728813559322034</v>
      </c>
      <c r="E200" s="13" t="s">
        <v>84</v>
      </c>
    </row>
    <row r="201" spans="1:5" x14ac:dyDescent="0.25">
      <c r="A201" s="53" t="s">
        <v>311</v>
      </c>
      <c r="B201" s="56"/>
      <c r="C201" s="53">
        <v>59</v>
      </c>
      <c r="D201" s="55">
        <v>1</v>
      </c>
      <c r="E201" s="38"/>
    </row>
    <row r="202" spans="1:5" x14ac:dyDescent="0.25">
      <c r="A202" s="52" t="s">
        <v>4</v>
      </c>
      <c r="B202" s="13" t="s">
        <v>312</v>
      </c>
      <c r="C202" s="7">
        <v>32</v>
      </c>
      <c r="D202" s="8">
        <v>0.43243243243243246</v>
      </c>
      <c r="E202" s="13" t="s">
        <v>312</v>
      </c>
    </row>
    <row r="203" spans="1:5" x14ac:dyDescent="0.25">
      <c r="A203" s="7"/>
      <c r="B203" s="13" t="s">
        <v>3</v>
      </c>
      <c r="C203" s="7">
        <v>20</v>
      </c>
      <c r="D203" s="8">
        <v>0.27027027027027029</v>
      </c>
      <c r="E203" s="45" t="s">
        <v>3</v>
      </c>
    </row>
    <row r="204" spans="1:5" x14ac:dyDescent="0.25">
      <c r="A204" s="7"/>
      <c r="B204" s="13" t="s">
        <v>160</v>
      </c>
      <c r="C204" s="7">
        <v>22</v>
      </c>
      <c r="D204" s="8">
        <v>0.29729729729729731</v>
      </c>
      <c r="E204" s="13" t="s">
        <v>84</v>
      </c>
    </row>
    <row r="205" spans="1:5" x14ac:dyDescent="0.25">
      <c r="A205" s="53" t="s">
        <v>313</v>
      </c>
      <c r="B205" s="56"/>
      <c r="C205" s="53">
        <v>74</v>
      </c>
      <c r="D205" s="55">
        <v>1</v>
      </c>
      <c r="E205" s="38"/>
    </row>
    <row r="206" spans="1:5" x14ac:dyDescent="0.25">
      <c r="A206" s="52" t="s">
        <v>45</v>
      </c>
      <c r="B206" s="13" t="s">
        <v>183</v>
      </c>
      <c r="C206" s="7">
        <v>28</v>
      </c>
      <c r="D206" s="8">
        <v>0.32183908045977011</v>
      </c>
      <c r="E206" s="13" t="s">
        <v>183</v>
      </c>
    </row>
    <row r="207" spans="1:5" x14ac:dyDescent="0.25">
      <c r="A207" s="7"/>
      <c r="B207" s="13" t="s">
        <v>103</v>
      </c>
      <c r="C207" s="7">
        <v>9</v>
      </c>
      <c r="D207" s="8">
        <v>0.10344827586206896</v>
      </c>
      <c r="E207" s="9" t="s">
        <v>350</v>
      </c>
    </row>
    <row r="208" spans="1:5" x14ac:dyDescent="0.25">
      <c r="A208" s="7"/>
      <c r="B208" s="13" t="s">
        <v>72</v>
      </c>
      <c r="C208" s="7">
        <v>7</v>
      </c>
      <c r="D208" s="8">
        <v>8.0459770114942528E-2</v>
      </c>
      <c r="E208" s="13" t="s">
        <v>72</v>
      </c>
    </row>
    <row r="209" spans="1:5" x14ac:dyDescent="0.25">
      <c r="A209" s="7"/>
      <c r="B209" s="13" t="s">
        <v>207</v>
      </c>
      <c r="C209" s="7">
        <v>6</v>
      </c>
      <c r="D209" s="8">
        <v>6.8965517241379309E-2</v>
      </c>
      <c r="E209" s="13" t="s">
        <v>207</v>
      </c>
    </row>
    <row r="210" spans="1:5" x14ac:dyDescent="0.25">
      <c r="A210" s="7"/>
      <c r="B210" s="13" t="s">
        <v>42</v>
      </c>
      <c r="C210" s="7">
        <v>6</v>
      </c>
      <c r="D210" s="8">
        <v>6.8965517241379309E-2</v>
      </c>
      <c r="E210" s="13" t="s">
        <v>42</v>
      </c>
    </row>
    <row r="211" spans="1:5" x14ac:dyDescent="0.25">
      <c r="A211" s="7"/>
      <c r="B211" s="13" t="s">
        <v>160</v>
      </c>
      <c r="C211" s="7">
        <v>31</v>
      </c>
      <c r="D211" s="8">
        <v>0.35632183908045978</v>
      </c>
      <c r="E211" s="13" t="s">
        <v>84</v>
      </c>
    </row>
    <row r="212" spans="1:5" x14ac:dyDescent="0.25">
      <c r="A212" s="53" t="s">
        <v>315</v>
      </c>
      <c r="B212" s="56"/>
      <c r="C212" s="53">
        <v>87</v>
      </c>
      <c r="D212" s="55">
        <v>1</v>
      </c>
      <c r="E212" s="38"/>
    </row>
    <row r="213" spans="1:5" x14ac:dyDescent="0.25">
      <c r="A213" s="52" t="s">
        <v>317</v>
      </c>
      <c r="B213" s="13" t="s">
        <v>318</v>
      </c>
      <c r="C213" s="7">
        <v>8</v>
      </c>
      <c r="D213" s="8">
        <v>0.29629629629629628</v>
      </c>
      <c r="E213" s="13" t="s">
        <v>318</v>
      </c>
    </row>
    <row r="214" spans="1:5" x14ac:dyDescent="0.25">
      <c r="A214" s="7"/>
      <c r="B214" s="13" t="s">
        <v>178</v>
      </c>
      <c r="C214" s="7">
        <v>7</v>
      </c>
      <c r="D214" s="8">
        <v>0.25925925925925924</v>
      </c>
      <c r="E214" s="13" t="s">
        <v>178</v>
      </c>
    </row>
    <row r="215" spans="1:5" x14ac:dyDescent="0.25">
      <c r="A215" s="7"/>
      <c r="B215" s="13" t="s">
        <v>160</v>
      </c>
      <c r="C215" s="7">
        <v>12</v>
      </c>
      <c r="D215" s="8">
        <v>0.44444444444444442</v>
      </c>
      <c r="E215" s="13" t="s">
        <v>84</v>
      </c>
    </row>
    <row r="216" spans="1:5" x14ac:dyDescent="0.25">
      <c r="A216" s="53" t="s">
        <v>319</v>
      </c>
      <c r="B216" s="56"/>
      <c r="C216" s="53">
        <v>27</v>
      </c>
      <c r="D216" s="55">
        <v>1</v>
      </c>
      <c r="E216" s="38"/>
    </row>
    <row r="217" spans="1:5" x14ac:dyDescent="0.25">
      <c r="A217" s="52" t="s">
        <v>39</v>
      </c>
      <c r="B217" s="13" t="s">
        <v>194</v>
      </c>
      <c r="C217" s="7">
        <v>48</v>
      </c>
      <c r="D217" s="8">
        <v>0.44036697247706424</v>
      </c>
      <c r="E217" s="13" t="s">
        <v>194</v>
      </c>
    </row>
    <row r="218" spans="1:5" x14ac:dyDescent="0.25">
      <c r="A218" s="7"/>
      <c r="B218" s="13" t="s">
        <v>64</v>
      </c>
      <c r="C218" s="7">
        <v>16</v>
      </c>
      <c r="D218" s="8">
        <v>0.14678899082568808</v>
      </c>
      <c r="E218" s="50" t="s">
        <v>64</v>
      </c>
    </row>
    <row r="219" spans="1:5" x14ac:dyDescent="0.25">
      <c r="A219" s="7"/>
      <c r="B219" s="13" t="s">
        <v>31</v>
      </c>
      <c r="C219" s="7">
        <v>8</v>
      </c>
      <c r="D219" s="8">
        <v>7.3394495412844041E-2</v>
      </c>
      <c r="E219" s="13" t="s">
        <v>31</v>
      </c>
    </row>
    <row r="220" spans="1:5" x14ac:dyDescent="0.25">
      <c r="A220" s="7"/>
      <c r="B220" s="13" t="s">
        <v>103</v>
      </c>
      <c r="C220" s="7">
        <v>6</v>
      </c>
      <c r="D220" s="8">
        <v>5.5045871559633031E-2</v>
      </c>
      <c r="E220" s="9" t="s">
        <v>350</v>
      </c>
    </row>
    <row r="221" spans="1:5" x14ac:dyDescent="0.25">
      <c r="A221" s="7"/>
      <c r="B221" s="13" t="s">
        <v>160</v>
      </c>
      <c r="C221" s="7">
        <v>31</v>
      </c>
      <c r="D221" s="8">
        <v>0.28440366972477066</v>
      </c>
      <c r="E221" s="13" t="s">
        <v>84</v>
      </c>
    </row>
    <row r="222" spans="1:5" x14ac:dyDescent="0.25">
      <c r="A222" s="53" t="s">
        <v>320</v>
      </c>
      <c r="B222" s="56"/>
      <c r="C222" s="53">
        <v>109</v>
      </c>
      <c r="D222" s="55">
        <v>1</v>
      </c>
      <c r="E222" s="38"/>
    </row>
    <row r="223" spans="1:5" x14ac:dyDescent="0.25">
      <c r="A223" s="52" t="s">
        <v>1</v>
      </c>
      <c r="B223" s="13" t="s">
        <v>321</v>
      </c>
      <c r="C223" s="7">
        <v>26</v>
      </c>
      <c r="D223" s="8">
        <v>0.41269841269841268</v>
      </c>
      <c r="E223" s="13" t="s">
        <v>321</v>
      </c>
    </row>
    <row r="224" spans="1:5" x14ac:dyDescent="0.25">
      <c r="A224" s="7"/>
      <c r="B224" s="13" t="s">
        <v>0</v>
      </c>
      <c r="C224" s="7">
        <v>8</v>
      </c>
      <c r="D224" s="8">
        <v>0.12698412698412698</v>
      </c>
      <c r="E224" s="45" t="s">
        <v>0</v>
      </c>
    </row>
    <row r="225" spans="1:5" x14ac:dyDescent="0.25">
      <c r="A225" s="7"/>
      <c r="B225" s="13" t="s">
        <v>182</v>
      </c>
      <c r="C225" s="7">
        <v>6</v>
      </c>
      <c r="D225" s="8">
        <v>9.5238095238095233E-2</v>
      </c>
      <c r="E225" s="13" t="s">
        <v>182</v>
      </c>
    </row>
    <row r="226" spans="1:5" x14ac:dyDescent="0.25">
      <c r="A226" s="7"/>
      <c r="B226" s="13" t="s">
        <v>27</v>
      </c>
      <c r="C226" s="7">
        <v>6</v>
      </c>
      <c r="D226" s="8">
        <v>9.5238095238095233E-2</v>
      </c>
      <c r="E226" s="13" t="s">
        <v>27</v>
      </c>
    </row>
    <row r="227" spans="1:5" x14ac:dyDescent="0.25">
      <c r="A227" s="7"/>
      <c r="B227" s="13" t="s">
        <v>160</v>
      </c>
      <c r="C227" s="7">
        <v>17</v>
      </c>
      <c r="D227" s="8">
        <v>0.26984126984126983</v>
      </c>
      <c r="E227" s="13" t="s">
        <v>84</v>
      </c>
    </row>
    <row r="228" spans="1:5" x14ac:dyDescent="0.25">
      <c r="A228" s="53" t="s">
        <v>322</v>
      </c>
      <c r="B228" s="56"/>
      <c r="C228" s="53">
        <v>63</v>
      </c>
      <c r="D228" s="55">
        <v>1</v>
      </c>
      <c r="E228" s="38"/>
    </row>
    <row r="229" spans="1:5" x14ac:dyDescent="0.25">
      <c r="A229" s="52" t="s">
        <v>16</v>
      </c>
      <c r="B229" s="13" t="s">
        <v>303</v>
      </c>
      <c r="C229" s="7">
        <v>47</v>
      </c>
      <c r="D229" s="8">
        <v>0.49473684210526314</v>
      </c>
      <c r="E229" s="13" t="s">
        <v>303</v>
      </c>
    </row>
    <row r="230" spans="1:5" x14ac:dyDescent="0.25">
      <c r="A230" s="7"/>
      <c r="B230" s="13" t="s">
        <v>10</v>
      </c>
      <c r="C230" s="7">
        <v>29</v>
      </c>
      <c r="D230" s="8">
        <v>0.30526315789473685</v>
      </c>
      <c r="E230" s="45" t="s">
        <v>10</v>
      </c>
    </row>
    <row r="231" spans="1:5" x14ac:dyDescent="0.25">
      <c r="A231" s="7"/>
      <c r="B231" s="13" t="s">
        <v>103</v>
      </c>
      <c r="C231" s="7">
        <v>10</v>
      </c>
      <c r="D231" s="8">
        <v>0.10526315789473684</v>
      </c>
      <c r="E231" s="9" t="s">
        <v>350</v>
      </c>
    </row>
    <row r="232" spans="1:5" x14ac:dyDescent="0.25">
      <c r="A232" s="7"/>
      <c r="B232" s="13" t="s">
        <v>160</v>
      </c>
      <c r="C232" s="7">
        <v>9</v>
      </c>
      <c r="D232" s="8">
        <v>9.4736842105263161E-2</v>
      </c>
      <c r="E232" s="13" t="s">
        <v>84</v>
      </c>
    </row>
    <row r="233" spans="1:5" x14ac:dyDescent="0.25">
      <c r="A233" s="53" t="s">
        <v>326</v>
      </c>
      <c r="B233" s="56"/>
      <c r="C233" s="53">
        <v>95</v>
      </c>
      <c r="D233" s="55">
        <v>1</v>
      </c>
      <c r="E233" s="38"/>
    </row>
    <row r="234" spans="1:5" x14ac:dyDescent="0.25">
      <c r="A234" s="52" t="s">
        <v>36</v>
      </c>
      <c r="B234" s="13" t="s">
        <v>214</v>
      </c>
      <c r="C234" s="7">
        <v>25</v>
      </c>
      <c r="D234" s="8">
        <v>0.3968253968253968</v>
      </c>
      <c r="E234" s="13" t="s">
        <v>214</v>
      </c>
    </row>
    <row r="235" spans="1:5" x14ac:dyDescent="0.25">
      <c r="A235" s="7"/>
      <c r="B235" s="13" t="s">
        <v>31</v>
      </c>
      <c r="C235" s="7">
        <v>15</v>
      </c>
      <c r="D235" s="8">
        <v>0.23809523809523808</v>
      </c>
      <c r="E235" s="45" t="s">
        <v>31</v>
      </c>
    </row>
    <row r="236" spans="1:5" x14ac:dyDescent="0.25">
      <c r="A236" s="7"/>
      <c r="B236" s="13" t="s">
        <v>160</v>
      </c>
      <c r="C236" s="7">
        <v>23</v>
      </c>
      <c r="D236" s="8">
        <v>0.36507936507936506</v>
      </c>
      <c r="E236" s="13" t="s">
        <v>84</v>
      </c>
    </row>
    <row r="237" spans="1:5" x14ac:dyDescent="0.25">
      <c r="A237" s="53" t="s">
        <v>327</v>
      </c>
      <c r="B237" s="56"/>
      <c r="C237" s="53">
        <v>63</v>
      </c>
      <c r="D237" s="55">
        <v>1</v>
      </c>
      <c r="E237" s="38"/>
    </row>
    <row r="238" spans="1:5" x14ac:dyDescent="0.25">
      <c r="A238" s="52" t="s">
        <v>60</v>
      </c>
      <c r="B238" s="13" t="s">
        <v>230</v>
      </c>
      <c r="C238" s="7">
        <v>23</v>
      </c>
      <c r="D238" s="8">
        <v>0.38983050847457629</v>
      </c>
      <c r="E238" s="13" t="s">
        <v>230</v>
      </c>
    </row>
    <row r="239" spans="1:5" x14ac:dyDescent="0.25">
      <c r="A239" s="7"/>
      <c r="B239" s="13" t="s">
        <v>53</v>
      </c>
      <c r="C239" s="7">
        <v>13</v>
      </c>
      <c r="D239" s="8">
        <v>0.22033898305084745</v>
      </c>
      <c r="E239" s="45" t="s">
        <v>53</v>
      </c>
    </row>
    <row r="240" spans="1:5" x14ac:dyDescent="0.25">
      <c r="A240" s="7"/>
      <c r="B240" s="13" t="s">
        <v>103</v>
      </c>
      <c r="C240" s="7">
        <v>7</v>
      </c>
      <c r="D240" s="8">
        <v>0.11864406779661017</v>
      </c>
      <c r="E240" s="9" t="s">
        <v>350</v>
      </c>
    </row>
    <row r="241" spans="1:5" x14ac:dyDescent="0.25">
      <c r="A241" s="7"/>
      <c r="B241" s="13" t="s">
        <v>160</v>
      </c>
      <c r="C241" s="7">
        <v>16</v>
      </c>
      <c r="D241" s="8">
        <v>0.2711864406779661</v>
      </c>
      <c r="E241" s="13" t="s">
        <v>84</v>
      </c>
    </row>
    <row r="242" spans="1:5" x14ac:dyDescent="0.25">
      <c r="A242" s="53" t="s">
        <v>328</v>
      </c>
      <c r="B242" s="56"/>
      <c r="C242" s="53">
        <v>59</v>
      </c>
      <c r="D242" s="55">
        <v>1</v>
      </c>
      <c r="E242" s="38"/>
    </row>
    <row r="243" spans="1:5" x14ac:dyDescent="0.25">
      <c r="A243" s="52" t="s">
        <v>65</v>
      </c>
      <c r="B243" s="13" t="s">
        <v>236</v>
      </c>
      <c r="C243" s="7">
        <v>31</v>
      </c>
      <c r="D243" s="8">
        <v>0.33695652173913043</v>
      </c>
      <c r="E243" s="13" t="s">
        <v>236</v>
      </c>
    </row>
    <row r="244" spans="1:5" x14ac:dyDescent="0.25">
      <c r="A244" s="7"/>
      <c r="B244" s="13" t="s">
        <v>64</v>
      </c>
      <c r="C244" s="7">
        <v>18</v>
      </c>
      <c r="D244" s="8">
        <v>0.19565217391304349</v>
      </c>
      <c r="E244" s="45" t="s">
        <v>64</v>
      </c>
    </row>
    <row r="245" spans="1:5" x14ac:dyDescent="0.25">
      <c r="A245" s="7"/>
      <c r="B245" s="13" t="s">
        <v>103</v>
      </c>
      <c r="C245" s="7">
        <v>9</v>
      </c>
      <c r="D245" s="8">
        <v>9.7826086956521743E-2</v>
      </c>
      <c r="E245" s="9" t="s">
        <v>350</v>
      </c>
    </row>
    <row r="246" spans="1:5" x14ac:dyDescent="0.25">
      <c r="A246" s="7"/>
      <c r="B246" s="13" t="s">
        <v>160</v>
      </c>
      <c r="C246" s="7">
        <v>34</v>
      </c>
      <c r="D246" s="8">
        <v>0.36956521739130432</v>
      </c>
      <c r="E246" s="13" t="s">
        <v>84</v>
      </c>
    </row>
    <row r="247" spans="1:5" x14ac:dyDescent="0.25">
      <c r="A247" s="53" t="s">
        <v>329</v>
      </c>
      <c r="B247" s="56"/>
      <c r="C247" s="53">
        <v>92</v>
      </c>
      <c r="D247" s="55">
        <v>1</v>
      </c>
      <c r="E247" s="38"/>
    </row>
    <row r="248" spans="1:5" x14ac:dyDescent="0.25">
      <c r="A248" s="52" t="s">
        <v>29</v>
      </c>
      <c r="B248" s="13" t="s">
        <v>330</v>
      </c>
      <c r="C248" s="7">
        <v>26</v>
      </c>
      <c r="D248" s="8">
        <v>0.33333333333333331</v>
      </c>
      <c r="E248" s="13" t="s">
        <v>330</v>
      </c>
    </row>
    <row r="249" spans="1:5" x14ac:dyDescent="0.25">
      <c r="A249" s="7"/>
      <c r="B249" s="13" t="s">
        <v>103</v>
      </c>
      <c r="C249" s="7">
        <v>19</v>
      </c>
      <c r="D249" s="8">
        <v>0.24358974358974358</v>
      </c>
      <c r="E249" s="9" t="s">
        <v>350</v>
      </c>
    </row>
    <row r="250" spans="1:5" x14ac:dyDescent="0.25">
      <c r="A250" s="7"/>
      <c r="B250" s="13" t="s">
        <v>27</v>
      </c>
      <c r="C250" s="7">
        <v>15</v>
      </c>
      <c r="D250" s="8">
        <v>0.19230769230769232</v>
      </c>
      <c r="E250" s="45" t="s">
        <v>27</v>
      </c>
    </row>
    <row r="251" spans="1:5" x14ac:dyDescent="0.25">
      <c r="A251" s="7"/>
      <c r="B251" s="13" t="s">
        <v>178</v>
      </c>
      <c r="C251" s="7">
        <v>12</v>
      </c>
      <c r="D251" s="8">
        <v>0.15384615384615385</v>
      </c>
      <c r="E251" s="13" t="s">
        <v>178</v>
      </c>
    </row>
    <row r="252" spans="1:5" x14ac:dyDescent="0.25">
      <c r="A252" s="7"/>
      <c r="B252" s="13" t="s">
        <v>160</v>
      </c>
      <c r="C252" s="7">
        <v>6</v>
      </c>
      <c r="D252" s="8">
        <v>7.6923076923076927E-2</v>
      </c>
      <c r="E252" s="13" t="s">
        <v>84</v>
      </c>
    </row>
    <row r="253" spans="1:5" x14ac:dyDescent="0.25">
      <c r="A253" s="53" t="s">
        <v>331</v>
      </c>
      <c r="B253" s="56"/>
      <c r="C253" s="53">
        <v>78</v>
      </c>
      <c r="D253" s="55">
        <v>1</v>
      </c>
      <c r="E253" s="38"/>
    </row>
    <row r="254" spans="1:5" x14ac:dyDescent="0.25">
      <c r="A254" s="52" t="s">
        <v>62</v>
      </c>
      <c r="B254" s="13" t="s">
        <v>261</v>
      </c>
      <c r="C254" s="7">
        <v>22</v>
      </c>
      <c r="D254" s="8">
        <v>0.34375</v>
      </c>
      <c r="E254" s="13" t="s">
        <v>261</v>
      </c>
    </row>
    <row r="255" spans="1:5" x14ac:dyDescent="0.25">
      <c r="A255" s="7"/>
      <c r="B255" s="13" t="s">
        <v>207</v>
      </c>
      <c r="C255" s="7">
        <v>11</v>
      </c>
      <c r="D255" s="8">
        <v>0.171875</v>
      </c>
      <c r="E255" s="13" t="s">
        <v>207</v>
      </c>
    </row>
    <row r="256" spans="1:5" x14ac:dyDescent="0.25">
      <c r="A256" s="7"/>
      <c r="B256" s="13" t="s">
        <v>53</v>
      </c>
      <c r="C256" s="7">
        <v>10</v>
      </c>
      <c r="D256" s="8">
        <v>0.15625</v>
      </c>
      <c r="E256" s="45" t="s">
        <v>53</v>
      </c>
    </row>
    <row r="257" spans="1:5" x14ac:dyDescent="0.25">
      <c r="A257" s="7"/>
      <c r="B257" s="13" t="s">
        <v>160</v>
      </c>
      <c r="C257" s="7">
        <v>21</v>
      </c>
      <c r="D257" s="8">
        <v>0.328125</v>
      </c>
      <c r="E257" s="13" t="s">
        <v>84</v>
      </c>
    </row>
    <row r="258" spans="1:5" x14ac:dyDescent="0.25">
      <c r="A258" s="53" t="s">
        <v>333</v>
      </c>
      <c r="B258" s="56"/>
      <c r="C258" s="53">
        <v>64</v>
      </c>
      <c r="D258" s="55">
        <v>1</v>
      </c>
      <c r="E258" s="38"/>
    </row>
    <row r="259" spans="1:5" x14ac:dyDescent="0.25">
      <c r="A259" s="52" t="s">
        <v>8</v>
      </c>
      <c r="B259" s="13" t="s">
        <v>334</v>
      </c>
      <c r="C259" s="7">
        <v>36</v>
      </c>
      <c r="D259" s="8">
        <v>0.40909090909090912</v>
      </c>
      <c r="E259" s="13" t="s">
        <v>334</v>
      </c>
    </row>
    <row r="260" spans="1:5" x14ac:dyDescent="0.25">
      <c r="A260" s="7"/>
      <c r="B260" s="13" t="s">
        <v>27</v>
      </c>
      <c r="C260" s="7">
        <v>8</v>
      </c>
      <c r="D260" s="8">
        <v>9.0909090909090912E-2</v>
      </c>
      <c r="E260" s="13" t="s">
        <v>27</v>
      </c>
    </row>
    <row r="261" spans="1:5" x14ac:dyDescent="0.25">
      <c r="A261" s="7"/>
      <c r="B261" s="13" t="s">
        <v>221</v>
      </c>
      <c r="C261" s="7">
        <v>7</v>
      </c>
      <c r="D261" s="8">
        <v>7.9545454545454544E-2</v>
      </c>
      <c r="E261" s="13" t="s">
        <v>221</v>
      </c>
    </row>
    <row r="262" spans="1:5" x14ac:dyDescent="0.25">
      <c r="A262" s="7"/>
      <c r="B262" s="13" t="s">
        <v>3</v>
      </c>
      <c r="C262" s="7">
        <v>7</v>
      </c>
      <c r="D262" s="8">
        <v>7.9545454545454544E-2</v>
      </c>
      <c r="E262" s="13" t="s">
        <v>3</v>
      </c>
    </row>
    <row r="263" spans="1:5" x14ac:dyDescent="0.25">
      <c r="A263" s="7"/>
      <c r="B263" s="13" t="s">
        <v>160</v>
      </c>
      <c r="C263" s="7">
        <v>30</v>
      </c>
      <c r="D263" s="8">
        <v>0.34090909090909088</v>
      </c>
      <c r="E263" s="13" t="s">
        <v>84</v>
      </c>
    </row>
    <row r="264" spans="1:5" x14ac:dyDescent="0.25">
      <c r="A264" s="53" t="s">
        <v>335</v>
      </c>
      <c r="B264" s="56"/>
      <c r="C264" s="53">
        <v>88</v>
      </c>
      <c r="D264" s="55">
        <v>1</v>
      </c>
      <c r="E264" s="38"/>
    </row>
    <row r="265" spans="1:5" x14ac:dyDescent="0.25">
      <c r="A265" s="52" t="s">
        <v>7</v>
      </c>
      <c r="B265" s="13" t="s">
        <v>252</v>
      </c>
      <c r="C265" s="7">
        <v>44</v>
      </c>
      <c r="D265" s="8">
        <v>0.42307692307692307</v>
      </c>
      <c r="E265" s="13" t="s">
        <v>252</v>
      </c>
    </row>
    <row r="266" spans="1:5" x14ac:dyDescent="0.25">
      <c r="A266" s="7"/>
      <c r="B266" s="13" t="s">
        <v>182</v>
      </c>
      <c r="C266" s="7">
        <v>25</v>
      </c>
      <c r="D266" s="8">
        <v>0.24038461538461539</v>
      </c>
      <c r="E266" s="13" t="s">
        <v>182</v>
      </c>
    </row>
    <row r="267" spans="1:5" x14ac:dyDescent="0.25">
      <c r="A267" s="7"/>
      <c r="B267" s="13" t="s">
        <v>3</v>
      </c>
      <c r="C267" s="7">
        <v>10</v>
      </c>
      <c r="D267" s="8">
        <v>9.6153846153846159E-2</v>
      </c>
      <c r="E267" s="45" t="s">
        <v>3</v>
      </c>
    </row>
    <row r="268" spans="1:5" x14ac:dyDescent="0.25">
      <c r="A268" s="7"/>
      <c r="B268" s="13" t="s">
        <v>103</v>
      </c>
      <c r="C268" s="7">
        <v>7</v>
      </c>
      <c r="D268" s="8">
        <v>6.7307692307692304E-2</v>
      </c>
      <c r="E268" s="9" t="s">
        <v>350</v>
      </c>
    </row>
    <row r="269" spans="1:5" x14ac:dyDescent="0.25">
      <c r="A269" s="7"/>
      <c r="B269" s="13" t="s">
        <v>160</v>
      </c>
      <c r="C269" s="7">
        <v>18</v>
      </c>
      <c r="D269" s="8">
        <v>0.17307692307692307</v>
      </c>
      <c r="E269" s="13" t="s">
        <v>84</v>
      </c>
    </row>
    <row r="270" spans="1:5" x14ac:dyDescent="0.25">
      <c r="A270" s="53" t="s">
        <v>337</v>
      </c>
      <c r="B270" s="56"/>
      <c r="C270" s="53">
        <v>104</v>
      </c>
      <c r="D270" s="55">
        <v>1</v>
      </c>
      <c r="E270" s="38"/>
    </row>
    <row r="271" spans="1:5" x14ac:dyDescent="0.25">
      <c r="A271" s="52" t="s">
        <v>48</v>
      </c>
      <c r="B271" s="13" t="s">
        <v>237</v>
      </c>
      <c r="C271" s="7">
        <v>43</v>
      </c>
      <c r="D271" s="8">
        <v>0.50588235294117645</v>
      </c>
      <c r="E271" s="13" t="s">
        <v>237</v>
      </c>
    </row>
    <row r="272" spans="1:5" x14ac:dyDescent="0.25">
      <c r="A272" s="7"/>
      <c r="B272" s="13" t="s">
        <v>47</v>
      </c>
      <c r="C272" s="7">
        <v>22</v>
      </c>
      <c r="D272" s="8">
        <v>0.25882352941176473</v>
      </c>
      <c r="E272" s="45" t="s">
        <v>47</v>
      </c>
    </row>
    <row r="273" spans="1:5" x14ac:dyDescent="0.25">
      <c r="A273" s="7"/>
      <c r="B273" s="13" t="s">
        <v>160</v>
      </c>
      <c r="C273" s="7">
        <v>20</v>
      </c>
      <c r="D273" s="8">
        <v>0.23529411764705882</v>
      </c>
      <c r="E273" s="13" t="s">
        <v>84</v>
      </c>
    </row>
    <row r="274" spans="1:5" x14ac:dyDescent="0.25">
      <c r="A274" s="53" t="s">
        <v>338</v>
      </c>
      <c r="B274" s="56"/>
      <c r="C274" s="53">
        <v>85</v>
      </c>
      <c r="D274" s="55">
        <v>1</v>
      </c>
      <c r="E274" s="38"/>
    </row>
    <row r="275" spans="1:5" x14ac:dyDescent="0.25">
      <c r="A275" s="52" t="s">
        <v>24</v>
      </c>
      <c r="B275" s="13" t="s">
        <v>279</v>
      </c>
      <c r="C275" s="7">
        <v>32</v>
      </c>
      <c r="D275" s="8">
        <v>0.47058823529411764</v>
      </c>
      <c r="E275" s="13" t="s">
        <v>279</v>
      </c>
    </row>
    <row r="276" spans="1:5" x14ac:dyDescent="0.25">
      <c r="A276" s="7"/>
      <c r="B276" s="13" t="s">
        <v>21</v>
      </c>
      <c r="C276" s="7">
        <v>12</v>
      </c>
      <c r="D276" s="8">
        <v>0.17647058823529413</v>
      </c>
      <c r="E276" s="45" t="s">
        <v>21</v>
      </c>
    </row>
    <row r="277" spans="1:5" x14ac:dyDescent="0.25">
      <c r="A277" s="7"/>
      <c r="B277" s="13" t="s">
        <v>160</v>
      </c>
      <c r="C277" s="7">
        <v>24</v>
      </c>
      <c r="D277" s="8">
        <v>0.35294117647058826</v>
      </c>
      <c r="E277" s="13" t="s">
        <v>84</v>
      </c>
    </row>
    <row r="278" spans="1:5" x14ac:dyDescent="0.25">
      <c r="A278" s="53" t="s">
        <v>339</v>
      </c>
      <c r="B278" s="56"/>
      <c r="C278" s="53">
        <v>68</v>
      </c>
      <c r="D278" s="55">
        <v>1</v>
      </c>
      <c r="E278" s="38"/>
    </row>
    <row r="279" spans="1:5" x14ac:dyDescent="0.25">
      <c r="A279" s="52" t="s">
        <v>79</v>
      </c>
      <c r="B279" s="13" t="s">
        <v>270</v>
      </c>
      <c r="C279" s="7">
        <v>89</v>
      </c>
      <c r="D279" s="8">
        <v>0.44723618090452261</v>
      </c>
      <c r="E279" s="13" t="s">
        <v>270</v>
      </c>
    </row>
    <row r="280" spans="1:5" x14ac:dyDescent="0.25">
      <c r="A280" s="7"/>
      <c r="B280" s="13" t="s">
        <v>78</v>
      </c>
      <c r="C280" s="7">
        <v>73</v>
      </c>
      <c r="D280" s="8">
        <v>0.36683417085427134</v>
      </c>
      <c r="E280" s="45" t="s">
        <v>78</v>
      </c>
    </row>
    <row r="281" spans="1:5" x14ac:dyDescent="0.25">
      <c r="A281" s="7"/>
      <c r="B281" s="13" t="s">
        <v>178</v>
      </c>
      <c r="C281" s="7">
        <v>11</v>
      </c>
      <c r="D281" s="8">
        <v>5.5276381909547742E-2</v>
      </c>
      <c r="E281" s="13" t="s">
        <v>178</v>
      </c>
    </row>
    <row r="282" spans="1:5" x14ac:dyDescent="0.25">
      <c r="A282" s="7"/>
      <c r="B282" s="13" t="s">
        <v>103</v>
      </c>
      <c r="C282" s="7">
        <v>8</v>
      </c>
      <c r="D282" s="8">
        <v>4.0201005025125629E-2</v>
      </c>
      <c r="E282" s="9" t="s">
        <v>350</v>
      </c>
    </row>
    <row r="283" spans="1:5" x14ac:dyDescent="0.25">
      <c r="A283" s="7"/>
      <c r="B283" s="13" t="s">
        <v>160</v>
      </c>
      <c r="C283" s="7">
        <v>18</v>
      </c>
      <c r="D283" s="8">
        <v>9.0452261306532666E-2</v>
      </c>
      <c r="E283" s="13" t="s">
        <v>84</v>
      </c>
    </row>
    <row r="284" spans="1:5" x14ac:dyDescent="0.25">
      <c r="A284" s="53" t="s">
        <v>341</v>
      </c>
      <c r="B284" s="56"/>
      <c r="C284" s="53">
        <v>199</v>
      </c>
      <c r="D284" s="55">
        <v>1</v>
      </c>
      <c r="E284" s="38"/>
    </row>
    <row r="285" spans="1:5" x14ac:dyDescent="0.25">
      <c r="A285" s="93" t="s">
        <v>355</v>
      </c>
      <c r="B285" s="94"/>
      <c r="C285" s="94"/>
      <c r="D285" s="94"/>
      <c r="E285" s="95"/>
    </row>
    <row r="286" spans="1:5" x14ac:dyDescent="0.25">
      <c r="A286" s="52" t="s">
        <v>118</v>
      </c>
      <c r="B286" s="13" t="s">
        <v>181</v>
      </c>
      <c r="C286" s="7">
        <v>75</v>
      </c>
      <c r="D286" s="8">
        <v>0.75</v>
      </c>
      <c r="E286" s="13" t="s">
        <v>181</v>
      </c>
    </row>
    <row r="287" spans="1:5" x14ac:dyDescent="0.25">
      <c r="A287" s="7"/>
      <c r="B287" s="13" t="s">
        <v>103</v>
      </c>
      <c r="C287" s="7">
        <v>13</v>
      </c>
      <c r="D287" s="8">
        <v>0.13</v>
      </c>
      <c r="E287" s="9" t="s">
        <v>350</v>
      </c>
    </row>
    <row r="288" spans="1:5" x14ac:dyDescent="0.25">
      <c r="A288" s="7"/>
      <c r="B288" s="13" t="s">
        <v>160</v>
      </c>
      <c r="C288" s="7">
        <v>12</v>
      </c>
      <c r="D288" s="8">
        <v>0.12</v>
      </c>
      <c r="E288" s="13" t="s">
        <v>84</v>
      </c>
    </row>
    <row r="289" spans="1:5" x14ac:dyDescent="0.25">
      <c r="A289" s="53" t="s">
        <v>185</v>
      </c>
      <c r="B289" s="56"/>
      <c r="C289" s="53">
        <v>100</v>
      </c>
      <c r="D289" s="55">
        <v>1</v>
      </c>
      <c r="E289" s="38"/>
    </row>
    <row r="290" spans="1:5" x14ac:dyDescent="0.25">
      <c r="A290" s="52" t="s">
        <v>142</v>
      </c>
      <c r="B290" s="13" t="s">
        <v>186</v>
      </c>
      <c r="C290" s="7">
        <v>43</v>
      </c>
      <c r="D290" s="3">
        <v>0.72881355932203384</v>
      </c>
      <c r="E290" s="13" t="s">
        <v>186</v>
      </c>
    </row>
    <row r="291" spans="1:5" x14ac:dyDescent="0.25">
      <c r="A291" s="7"/>
      <c r="B291" s="13" t="s">
        <v>103</v>
      </c>
      <c r="C291" s="7">
        <v>7</v>
      </c>
      <c r="D291" s="3">
        <v>0.11864406779661017</v>
      </c>
      <c r="E291" s="9" t="s">
        <v>350</v>
      </c>
    </row>
    <row r="292" spans="1:5" x14ac:dyDescent="0.25">
      <c r="A292" s="7"/>
      <c r="B292" s="13" t="s">
        <v>160</v>
      </c>
      <c r="C292" s="7">
        <v>9</v>
      </c>
      <c r="D292" s="3">
        <v>0.15254237288135594</v>
      </c>
      <c r="E292" s="13" t="s">
        <v>84</v>
      </c>
    </row>
    <row r="293" spans="1:5" x14ac:dyDescent="0.25">
      <c r="A293" s="53" t="s">
        <v>191</v>
      </c>
      <c r="B293" s="56"/>
      <c r="C293" s="53">
        <v>59</v>
      </c>
      <c r="D293" s="55">
        <v>1</v>
      </c>
      <c r="E293" s="38"/>
    </row>
    <row r="294" spans="1:5" x14ac:dyDescent="0.25">
      <c r="A294" s="52" t="s">
        <v>92</v>
      </c>
      <c r="B294" s="13" t="s">
        <v>192</v>
      </c>
      <c r="C294" s="7">
        <v>46</v>
      </c>
      <c r="D294" s="3">
        <v>0.80701754385964908</v>
      </c>
      <c r="E294" s="13" t="s">
        <v>192</v>
      </c>
    </row>
    <row r="295" spans="1:5" x14ac:dyDescent="0.25">
      <c r="A295" s="7"/>
      <c r="B295" s="13" t="s">
        <v>160</v>
      </c>
      <c r="C295" s="7">
        <v>11</v>
      </c>
      <c r="D295" s="3">
        <v>0.19298245614035087</v>
      </c>
      <c r="E295" s="13" t="s">
        <v>84</v>
      </c>
    </row>
    <row r="296" spans="1:5" x14ac:dyDescent="0.25">
      <c r="A296" s="53" t="s">
        <v>196</v>
      </c>
      <c r="B296" s="56"/>
      <c r="C296" s="53">
        <v>57</v>
      </c>
      <c r="D296" s="55">
        <v>1</v>
      </c>
      <c r="E296" s="38"/>
    </row>
    <row r="297" spans="1:5" x14ac:dyDescent="0.25">
      <c r="A297" s="52" t="s">
        <v>119</v>
      </c>
      <c r="B297" s="13" t="s">
        <v>202</v>
      </c>
      <c r="C297" s="7">
        <v>40</v>
      </c>
      <c r="D297" s="8">
        <v>0.7407407407407407</v>
      </c>
      <c r="E297" s="13" t="s">
        <v>202</v>
      </c>
    </row>
    <row r="298" spans="1:5" x14ac:dyDescent="0.25">
      <c r="A298" s="7"/>
      <c r="B298" s="13" t="s">
        <v>160</v>
      </c>
      <c r="C298" s="7">
        <v>14</v>
      </c>
      <c r="D298" s="8">
        <v>0.25925925925925924</v>
      </c>
      <c r="E298" s="13" t="s">
        <v>84</v>
      </c>
    </row>
    <row r="299" spans="1:5" x14ac:dyDescent="0.25">
      <c r="A299" s="53" t="s">
        <v>205</v>
      </c>
      <c r="B299" s="56"/>
      <c r="C299" s="53">
        <v>54</v>
      </c>
      <c r="D299" s="55">
        <v>1</v>
      </c>
      <c r="E299" s="38"/>
    </row>
    <row r="300" spans="1:5" ht="30" x14ac:dyDescent="0.25">
      <c r="A300" s="54" t="s">
        <v>216</v>
      </c>
      <c r="B300" s="13" t="s">
        <v>217</v>
      </c>
      <c r="C300" s="7">
        <v>10</v>
      </c>
      <c r="D300" s="8">
        <v>0.41666666666666669</v>
      </c>
      <c r="E300" s="13" t="s">
        <v>217</v>
      </c>
    </row>
    <row r="301" spans="1:5" x14ac:dyDescent="0.25">
      <c r="A301" s="7"/>
      <c r="B301" s="13" t="s">
        <v>178</v>
      </c>
      <c r="C301" s="7">
        <v>5</v>
      </c>
      <c r="D301" s="8">
        <v>0.20833333333333334</v>
      </c>
      <c r="E301" s="13" t="s">
        <v>178</v>
      </c>
    </row>
    <row r="302" spans="1:5" x14ac:dyDescent="0.25">
      <c r="A302" s="7"/>
      <c r="B302" s="13" t="s">
        <v>160</v>
      </c>
      <c r="C302" s="7">
        <v>9</v>
      </c>
      <c r="D302" s="8">
        <v>0.375</v>
      </c>
      <c r="E302" s="13" t="s">
        <v>84</v>
      </c>
    </row>
    <row r="303" spans="1:5" ht="30" x14ac:dyDescent="0.25">
      <c r="A303" s="61" t="s">
        <v>219</v>
      </c>
      <c r="B303" s="56"/>
      <c r="C303" s="53">
        <v>24</v>
      </c>
      <c r="D303" s="55">
        <v>1</v>
      </c>
      <c r="E303" s="38"/>
    </row>
    <row r="304" spans="1:5" x14ac:dyDescent="0.25">
      <c r="A304" s="52" t="s">
        <v>122</v>
      </c>
      <c r="B304" s="13" t="s">
        <v>224</v>
      </c>
      <c r="C304" s="7">
        <v>25</v>
      </c>
      <c r="D304" s="8">
        <v>0.7142857142857143</v>
      </c>
      <c r="E304" s="13" t="s">
        <v>224</v>
      </c>
    </row>
    <row r="305" spans="1:5" x14ac:dyDescent="0.25">
      <c r="A305" s="7"/>
      <c r="B305" s="13" t="s">
        <v>160</v>
      </c>
      <c r="C305" s="7">
        <v>10</v>
      </c>
      <c r="D305" s="8">
        <v>0.2857142857142857</v>
      </c>
      <c r="E305" s="13" t="s">
        <v>84</v>
      </c>
    </row>
    <row r="306" spans="1:5" x14ac:dyDescent="0.25">
      <c r="A306" s="53" t="s">
        <v>239</v>
      </c>
      <c r="B306" s="56"/>
      <c r="C306" s="53">
        <v>35</v>
      </c>
      <c r="D306" s="55">
        <v>1</v>
      </c>
      <c r="E306" s="38"/>
    </row>
    <row r="307" spans="1:5" x14ac:dyDescent="0.25">
      <c r="A307" s="52" t="s">
        <v>113</v>
      </c>
      <c r="B307" s="13" t="s">
        <v>275</v>
      </c>
      <c r="C307" s="7">
        <v>39</v>
      </c>
      <c r="D307" s="8">
        <v>0.57352941176470584</v>
      </c>
      <c r="E307" s="13" t="s">
        <v>275</v>
      </c>
    </row>
    <row r="308" spans="1:5" ht="30" x14ac:dyDescent="0.25">
      <c r="A308" s="7"/>
      <c r="B308" s="13" t="s">
        <v>200</v>
      </c>
      <c r="C308" s="7">
        <v>7</v>
      </c>
      <c r="D308" s="8">
        <v>0.10294117647058823</v>
      </c>
      <c r="E308" s="13" t="s">
        <v>200</v>
      </c>
    </row>
    <row r="309" spans="1:5" x14ac:dyDescent="0.25">
      <c r="A309" s="7"/>
      <c r="B309" s="13" t="s">
        <v>160</v>
      </c>
      <c r="C309" s="7">
        <v>22</v>
      </c>
      <c r="D309" s="8">
        <v>0.3235294117647059</v>
      </c>
      <c r="E309" s="13" t="s">
        <v>84</v>
      </c>
    </row>
    <row r="310" spans="1:5" x14ac:dyDescent="0.25">
      <c r="A310" s="53" t="s">
        <v>277</v>
      </c>
      <c r="B310" s="56"/>
      <c r="C310" s="53">
        <v>68</v>
      </c>
      <c r="D310" s="55">
        <v>1</v>
      </c>
      <c r="E310" s="38"/>
    </row>
    <row r="311" spans="1:5" x14ac:dyDescent="0.25">
      <c r="A311" s="52" t="s">
        <v>128</v>
      </c>
      <c r="B311" s="13" t="s">
        <v>240</v>
      </c>
      <c r="C311" s="7">
        <v>41</v>
      </c>
      <c r="D311" s="8">
        <v>0.89130434782608692</v>
      </c>
      <c r="E311" s="13" t="s">
        <v>240</v>
      </c>
    </row>
    <row r="312" spans="1:5" x14ac:dyDescent="0.25">
      <c r="A312" s="7"/>
      <c r="B312" s="13" t="s">
        <v>160</v>
      </c>
      <c r="C312" s="7">
        <v>5</v>
      </c>
      <c r="D312" s="8">
        <v>0.10869565217391304</v>
      </c>
      <c r="E312" s="13" t="s">
        <v>84</v>
      </c>
    </row>
    <row r="313" spans="1:5" x14ac:dyDescent="0.25">
      <c r="A313" s="53" t="s">
        <v>281</v>
      </c>
      <c r="B313" s="56"/>
      <c r="C313" s="53">
        <v>46</v>
      </c>
      <c r="D313" s="55">
        <v>1</v>
      </c>
      <c r="E313" s="38"/>
    </row>
    <row r="314" spans="1:5" x14ac:dyDescent="0.25">
      <c r="A314" s="52" t="s">
        <v>129</v>
      </c>
      <c r="B314" s="13" t="s">
        <v>276</v>
      </c>
      <c r="C314" s="7">
        <v>49</v>
      </c>
      <c r="D314" s="8">
        <v>0.80327868852459017</v>
      </c>
      <c r="E314" s="13" t="s">
        <v>276</v>
      </c>
    </row>
    <row r="315" spans="1:5" x14ac:dyDescent="0.25">
      <c r="A315" s="7"/>
      <c r="B315" s="13" t="s">
        <v>160</v>
      </c>
      <c r="C315" s="7">
        <v>12</v>
      </c>
      <c r="D315" s="8">
        <v>0.19672131147540983</v>
      </c>
      <c r="E315" s="13" t="s">
        <v>84</v>
      </c>
    </row>
    <row r="316" spans="1:5" x14ac:dyDescent="0.25">
      <c r="A316" s="53" t="s">
        <v>306</v>
      </c>
      <c r="B316" s="56"/>
      <c r="C316" s="53">
        <v>61</v>
      </c>
      <c r="D316" s="55">
        <v>1</v>
      </c>
      <c r="E316" s="38"/>
    </row>
    <row r="317" spans="1:5" x14ac:dyDescent="0.25">
      <c r="A317" s="52" t="s">
        <v>18</v>
      </c>
      <c r="B317" s="13" t="s">
        <v>293</v>
      </c>
      <c r="C317" s="7">
        <v>118</v>
      </c>
      <c r="D317" s="8">
        <v>0.80272108843537415</v>
      </c>
      <c r="E317" s="13" t="s">
        <v>293</v>
      </c>
    </row>
    <row r="318" spans="1:5" x14ac:dyDescent="0.25">
      <c r="A318" s="7"/>
      <c r="B318" s="13" t="s">
        <v>10</v>
      </c>
      <c r="C318" s="7">
        <v>11</v>
      </c>
      <c r="D318" s="8">
        <v>7.4829931972789115E-2</v>
      </c>
      <c r="E318" s="13" t="s">
        <v>10</v>
      </c>
    </row>
    <row r="319" spans="1:5" x14ac:dyDescent="0.25">
      <c r="A319" s="7"/>
      <c r="B319" s="13" t="s">
        <v>103</v>
      </c>
      <c r="C319" s="7">
        <v>11</v>
      </c>
      <c r="D319" s="8">
        <v>7.4829931972789115E-2</v>
      </c>
      <c r="E319" s="9" t="s">
        <v>350</v>
      </c>
    </row>
    <row r="320" spans="1:5" x14ac:dyDescent="0.25">
      <c r="A320" s="7"/>
      <c r="B320" s="13" t="s">
        <v>160</v>
      </c>
      <c r="C320" s="7">
        <v>7</v>
      </c>
      <c r="D320" s="8">
        <v>4.7619047619047616E-2</v>
      </c>
      <c r="E320" s="13" t="s">
        <v>84</v>
      </c>
    </row>
    <row r="321" spans="1:5" x14ac:dyDescent="0.25">
      <c r="A321" s="53" t="s">
        <v>308</v>
      </c>
      <c r="B321" s="56"/>
      <c r="C321" s="53">
        <v>147</v>
      </c>
      <c r="D321" s="55">
        <v>1</v>
      </c>
      <c r="E321" s="38"/>
    </row>
    <row r="322" spans="1:5" x14ac:dyDescent="0.25">
      <c r="A322" s="52" t="s">
        <v>130</v>
      </c>
      <c r="B322" s="13" t="s">
        <v>189</v>
      </c>
      <c r="C322" s="7">
        <v>49</v>
      </c>
      <c r="D322" s="8">
        <v>0.80327868852459017</v>
      </c>
      <c r="E322" s="13" t="s">
        <v>189</v>
      </c>
    </row>
    <row r="323" spans="1:5" x14ac:dyDescent="0.25">
      <c r="A323" s="7"/>
      <c r="B323" s="13" t="s">
        <v>160</v>
      </c>
      <c r="C323" s="7">
        <v>12</v>
      </c>
      <c r="D323" s="8">
        <v>0.19672131147540983</v>
      </c>
      <c r="E323" s="13" t="s">
        <v>84</v>
      </c>
    </row>
    <row r="324" spans="1:5" x14ac:dyDescent="0.25">
      <c r="A324" s="53" t="s">
        <v>316</v>
      </c>
      <c r="B324" s="56"/>
      <c r="C324" s="53">
        <v>61</v>
      </c>
      <c r="D324" s="55">
        <v>1</v>
      </c>
      <c r="E324" s="38"/>
    </row>
    <row r="325" spans="1:5" x14ac:dyDescent="0.25">
      <c r="A325" s="52" t="s">
        <v>132</v>
      </c>
      <c r="B325" s="13" t="s">
        <v>204</v>
      </c>
      <c r="C325" s="7">
        <v>56</v>
      </c>
      <c r="D325" s="8">
        <v>0.84848484848484851</v>
      </c>
      <c r="E325" s="13" t="s">
        <v>204</v>
      </c>
    </row>
    <row r="326" spans="1:5" x14ac:dyDescent="0.25">
      <c r="A326" s="7"/>
      <c r="B326" s="13" t="s">
        <v>160</v>
      </c>
      <c r="C326" s="7">
        <v>10</v>
      </c>
      <c r="D326" s="8">
        <v>0.15151515151515152</v>
      </c>
      <c r="E326" s="13" t="s">
        <v>84</v>
      </c>
    </row>
    <row r="327" spans="1:5" x14ac:dyDescent="0.25">
      <c r="A327" s="53" t="s">
        <v>332</v>
      </c>
      <c r="B327" s="56"/>
      <c r="C327" s="53">
        <v>66</v>
      </c>
      <c r="D327" s="55">
        <v>1</v>
      </c>
      <c r="E327" s="38"/>
    </row>
    <row r="328" spans="1:5" x14ac:dyDescent="0.25">
      <c r="A328" s="52" t="s">
        <v>143</v>
      </c>
      <c r="B328" s="13" t="s">
        <v>184</v>
      </c>
      <c r="C328" s="7">
        <v>53</v>
      </c>
      <c r="D328" s="8">
        <v>0.69736842105263153</v>
      </c>
      <c r="E328" s="13" t="s">
        <v>184</v>
      </c>
    </row>
    <row r="329" spans="1:5" x14ac:dyDescent="0.25">
      <c r="A329" s="7"/>
      <c r="B329" s="13" t="s">
        <v>103</v>
      </c>
      <c r="C329" s="7">
        <v>16</v>
      </c>
      <c r="D329" s="8">
        <v>0.21052631578947367</v>
      </c>
      <c r="E329" s="9" t="s">
        <v>350</v>
      </c>
    </row>
    <row r="330" spans="1:5" x14ac:dyDescent="0.25">
      <c r="A330" s="7"/>
      <c r="B330" s="13" t="s">
        <v>160</v>
      </c>
      <c r="C330" s="7">
        <v>7</v>
      </c>
      <c r="D330" s="8">
        <v>9.2105263157894732E-2</v>
      </c>
      <c r="E330" s="13" t="s">
        <v>84</v>
      </c>
    </row>
    <row r="331" spans="1:5" x14ac:dyDescent="0.25">
      <c r="A331" s="53" t="s">
        <v>336</v>
      </c>
      <c r="B331" s="56"/>
      <c r="C331" s="53">
        <v>76</v>
      </c>
      <c r="D331" s="55">
        <v>1</v>
      </c>
      <c r="E331" s="38"/>
    </row>
    <row r="332" spans="1:5" x14ac:dyDescent="0.25">
      <c r="A332" s="52" t="s">
        <v>141</v>
      </c>
      <c r="B332" s="13" t="s">
        <v>256</v>
      </c>
      <c r="C332" s="7">
        <v>52</v>
      </c>
      <c r="D332" s="8">
        <v>0.85245901639344257</v>
      </c>
      <c r="E332" s="13" t="s">
        <v>256</v>
      </c>
    </row>
    <row r="333" spans="1:5" x14ac:dyDescent="0.25">
      <c r="A333" s="7"/>
      <c r="B333" s="13" t="s">
        <v>160</v>
      </c>
      <c r="C333" s="7">
        <v>9</v>
      </c>
      <c r="D333" s="8">
        <v>0.14754098360655737</v>
      </c>
      <c r="E333" s="13" t="s">
        <v>84</v>
      </c>
    </row>
    <row r="334" spans="1:5" x14ac:dyDescent="0.25">
      <c r="A334" s="53" t="s">
        <v>340</v>
      </c>
      <c r="B334" s="56"/>
      <c r="C334" s="53">
        <v>61</v>
      </c>
      <c r="D334" s="55">
        <v>1</v>
      </c>
      <c r="E334" s="38"/>
    </row>
    <row r="335" spans="1:5" x14ac:dyDescent="0.25">
      <c r="A335" s="52" t="s">
        <v>135</v>
      </c>
      <c r="B335" s="13" t="s">
        <v>243</v>
      </c>
      <c r="C335" s="7">
        <v>29</v>
      </c>
      <c r="D335" s="8">
        <v>0.74358974358974361</v>
      </c>
      <c r="E335" s="13" t="s">
        <v>243</v>
      </c>
    </row>
    <row r="336" spans="1:5" x14ac:dyDescent="0.25">
      <c r="A336" s="7"/>
      <c r="B336" s="13" t="s">
        <v>160</v>
      </c>
      <c r="C336" s="7">
        <v>10</v>
      </c>
      <c r="D336" s="8">
        <v>0.25641025641025639</v>
      </c>
      <c r="E336" s="13" t="s">
        <v>84</v>
      </c>
    </row>
    <row r="337" spans="1:5" x14ac:dyDescent="0.25">
      <c r="A337" s="53" t="s">
        <v>342</v>
      </c>
      <c r="B337" s="56"/>
      <c r="C337" s="53">
        <v>39</v>
      </c>
      <c r="D337" s="55">
        <v>1</v>
      </c>
      <c r="E337" s="38"/>
    </row>
    <row r="338" spans="1:5" x14ac:dyDescent="0.25">
      <c r="A338" s="52" t="s">
        <v>116</v>
      </c>
      <c r="B338" s="13" t="s">
        <v>264</v>
      </c>
      <c r="C338" s="7">
        <v>59</v>
      </c>
      <c r="D338" s="8">
        <v>0.75641025641025639</v>
      </c>
      <c r="E338" s="13" t="s">
        <v>264</v>
      </c>
    </row>
    <row r="339" spans="1:5" x14ac:dyDescent="0.25">
      <c r="A339" s="7"/>
      <c r="B339" s="13" t="s">
        <v>103</v>
      </c>
      <c r="C339" s="7">
        <v>8</v>
      </c>
      <c r="D339" s="8">
        <v>0.10256410256410256</v>
      </c>
      <c r="E339" s="9" t="s">
        <v>350</v>
      </c>
    </row>
    <row r="340" spans="1:5" x14ac:dyDescent="0.25">
      <c r="A340" s="7"/>
      <c r="B340" s="13" t="s">
        <v>160</v>
      </c>
      <c r="C340" s="7">
        <v>11</v>
      </c>
      <c r="D340" s="8">
        <v>0.14102564102564102</v>
      </c>
      <c r="E340" s="13" t="s">
        <v>84</v>
      </c>
    </row>
    <row r="341" spans="1:5" x14ac:dyDescent="0.25">
      <c r="A341" s="53" t="s">
        <v>343</v>
      </c>
      <c r="B341" s="56"/>
      <c r="C341" s="53">
        <v>78</v>
      </c>
      <c r="D341" s="55">
        <v>1</v>
      </c>
      <c r="E341" s="38"/>
    </row>
    <row r="342" spans="1:5" x14ac:dyDescent="0.25">
      <c r="A342" s="52" t="s">
        <v>136</v>
      </c>
      <c r="B342" s="13" t="s">
        <v>190</v>
      </c>
      <c r="C342" s="7">
        <v>47</v>
      </c>
      <c r="D342" s="8">
        <v>0.71212121212121215</v>
      </c>
      <c r="E342" s="13" t="s">
        <v>190</v>
      </c>
    </row>
    <row r="343" spans="1:5" x14ac:dyDescent="0.25">
      <c r="A343" s="7"/>
      <c r="B343" s="13" t="s">
        <v>103</v>
      </c>
      <c r="C343" s="7">
        <v>7</v>
      </c>
      <c r="D343" s="8">
        <v>0.10606060606060606</v>
      </c>
      <c r="E343" s="9" t="s">
        <v>350</v>
      </c>
    </row>
    <row r="344" spans="1:5" ht="17.25" customHeight="1" x14ac:dyDescent="0.25">
      <c r="A344" s="7"/>
      <c r="B344" s="13" t="s">
        <v>173</v>
      </c>
      <c r="C344" s="7">
        <v>6</v>
      </c>
      <c r="D344" s="8">
        <v>9.0909090909090912E-2</v>
      </c>
      <c r="E344" s="13" t="s">
        <v>173</v>
      </c>
    </row>
    <row r="345" spans="1:5" x14ac:dyDescent="0.25">
      <c r="A345" s="7"/>
      <c r="B345" s="13" t="s">
        <v>160</v>
      </c>
      <c r="C345" s="7">
        <v>6</v>
      </c>
      <c r="D345" s="8">
        <v>9.0909090909090912E-2</v>
      </c>
      <c r="E345" s="13" t="s">
        <v>84</v>
      </c>
    </row>
    <row r="346" spans="1:5" x14ac:dyDescent="0.25">
      <c r="A346" s="53" t="s">
        <v>344</v>
      </c>
      <c r="B346" s="56"/>
      <c r="C346" s="53">
        <v>66</v>
      </c>
      <c r="D346" s="55">
        <v>1</v>
      </c>
      <c r="E346" s="38"/>
    </row>
    <row r="347" spans="1:5" x14ac:dyDescent="0.25">
      <c r="A347" s="52" t="s">
        <v>377</v>
      </c>
      <c r="B347" s="13" t="s">
        <v>64</v>
      </c>
      <c r="C347" s="7">
        <v>14</v>
      </c>
      <c r="D347" s="8">
        <v>0.28000000000000003</v>
      </c>
      <c r="E347" s="13" t="s">
        <v>64</v>
      </c>
    </row>
    <row r="348" spans="1:5" x14ac:dyDescent="0.25">
      <c r="A348" s="7"/>
      <c r="B348" s="13" t="s">
        <v>236</v>
      </c>
      <c r="C348" s="7">
        <v>13</v>
      </c>
      <c r="D348" s="8">
        <v>0.26</v>
      </c>
      <c r="E348" s="13" t="s">
        <v>236</v>
      </c>
    </row>
    <row r="349" spans="1:5" x14ac:dyDescent="0.25">
      <c r="A349" s="7"/>
      <c r="B349" s="13" t="s">
        <v>103</v>
      </c>
      <c r="C349" s="7">
        <v>8</v>
      </c>
      <c r="D349" s="8">
        <v>0.16</v>
      </c>
      <c r="E349" s="9" t="s">
        <v>350</v>
      </c>
    </row>
    <row r="350" spans="1:5" x14ac:dyDescent="0.25">
      <c r="A350" s="7"/>
      <c r="B350" s="13" t="s">
        <v>160</v>
      </c>
      <c r="C350" s="7">
        <v>15</v>
      </c>
      <c r="D350" s="8">
        <v>0.3</v>
      </c>
      <c r="E350" s="13" t="s">
        <v>84</v>
      </c>
    </row>
    <row r="351" spans="1:5" x14ac:dyDescent="0.25">
      <c r="A351" s="53" t="s">
        <v>345</v>
      </c>
      <c r="B351" s="56"/>
      <c r="C351" s="53">
        <v>50</v>
      </c>
      <c r="D351" s="55">
        <v>1</v>
      </c>
      <c r="E351" s="38"/>
    </row>
    <row r="352" spans="1:5" ht="44.25" customHeight="1" x14ac:dyDescent="0.25">
      <c r="A352" s="58" t="s">
        <v>359</v>
      </c>
      <c r="B352" s="35"/>
      <c r="C352" s="37">
        <v>5687</v>
      </c>
      <c r="D352" s="43"/>
      <c r="E352" s="51"/>
    </row>
    <row r="353" spans="1:5" ht="31.5" customHeight="1" x14ac:dyDescent="0.25">
      <c r="A353" s="59" t="s">
        <v>356</v>
      </c>
      <c r="B353" s="44"/>
      <c r="C353" s="57"/>
      <c r="D353" s="44"/>
      <c r="E353" s="60"/>
    </row>
    <row r="354" spans="1:5" ht="90" customHeight="1" x14ac:dyDescent="0.25">
      <c r="A354" s="87" t="s">
        <v>358</v>
      </c>
      <c r="B354" s="88"/>
      <c r="C354" s="88"/>
      <c r="D354" s="88"/>
      <c r="E354" s="89"/>
    </row>
  </sheetData>
  <sortState ref="B377:C390">
    <sortCondition descending="1" ref="C377:C390"/>
  </sortState>
  <mergeCells count="4">
    <mergeCell ref="A354:E354"/>
    <mergeCell ref="A2:E2"/>
    <mergeCell ref="A1:E1"/>
    <mergeCell ref="A285:E285"/>
  </mergeCells>
  <pageMargins left="0.7" right="0.7" top="0.75" bottom="0.75" header="0.3" footer="0.3"/>
  <pageSetup scale="70" fitToHeight="0" orientation="portrait" r:id="rId1"/>
  <headerFooter>
    <oddFooter>&amp;C&amp;8Where Do 4th and 5th Graders Go to School the Following Year? - page &amp;P</oddFooter>
  </headerFooter>
  <rowBreaks count="5" manualBreakCount="5">
    <brk id="50" max="16383" man="1"/>
    <brk id="108" max="16383" man="1"/>
    <brk id="168" max="16383" man="1"/>
    <brk id="242" max="16383" man="1"/>
    <brk id="30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view="pageLayout" zoomScaleNormal="80" workbookViewId="0">
      <selection activeCell="A2" sqref="A2:D2"/>
    </sheetView>
  </sheetViews>
  <sheetFormatPr defaultRowHeight="15" x14ac:dyDescent="0.25"/>
  <cols>
    <col min="1" max="1" width="37.85546875" customWidth="1"/>
    <col min="2" max="2" width="14.85546875" style="22" customWidth="1"/>
    <col min="3" max="3" width="20.42578125" style="22" customWidth="1"/>
    <col min="4" max="4" width="55.5703125" customWidth="1"/>
  </cols>
  <sheetData>
    <row r="1" spans="1:16" ht="45.75" customHeight="1" x14ac:dyDescent="0.25">
      <c r="A1" s="90" t="s">
        <v>363</v>
      </c>
      <c r="B1" s="91"/>
      <c r="C1" s="91"/>
      <c r="D1" s="92"/>
    </row>
    <row r="2" spans="1:16" ht="107.25" customHeight="1" x14ac:dyDescent="0.25">
      <c r="A2" s="97" t="s">
        <v>379</v>
      </c>
      <c r="B2" s="98"/>
      <c r="C2" s="98"/>
      <c r="D2" s="99"/>
    </row>
    <row r="3" spans="1:16" ht="14.25" customHeight="1" x14ac:dyDescent="0.25">
      <c r="A3" s="68"/>
      <c r="B3" s="69"/>
      <c r="C3" s="69"/>
      <c r="D3" s="9"/>
    </row>
    <row r="4" spans="1:16" ht="45" x14ac:dyDescent="0.25">
      <c r="A4" s="1" t="s">
        <v>88</v>
      </c>
      <c r="B4" s="1" t="s">
        <v>85</v>
      </c>
      <c r="C4" s="1" t="s">
        <v>86</v>
      </c>
      <c r="D4" s="2" t="s">
        <v>365</v>
      </c>
    </row>
    <row r="5" spans="1:16" s="4" customFormat="1" x14ac:dyDescent="0.25">
      <c r="A5" s="65" t="s">
        <v>0</v>
      </c>
      <c r="B5" s="23">
        <v>7</v>
      </c>
      <c r="C5" s="24">
        <f>+B5/B7</f>
        <v>0.25</v>
      </c>
      <c r="D5" s="16" t="s">
        <v>1</v>
      </c>
    </row>
    <row r="6" spans="1:16" s="4" customFormat="1" x14ac:dyDescent="0.25">
      <c r="A6" s="14"/>
      <c r="B6" s="25">
        <f>+B7-B5</f>
        <v>21</v>
      </c>
      <c r="C6" s="24">
        <f>+B6/B7</f>
        <v>0.75</v>
      </c>
      <c r="D6" s="13" t="s">
        <v>84</v>
      </c>
    </row>
    <row r="7" spans="1:16" x14ac:dyDescent="0.25">
      <c r="A7" s="53" t="s">
        <v>2</v>
      </c>
      <c r="B7" s="63">
        <v>28</v>
      </c>
      <c r="C7" s="64">
        <f>+SUM(C5:C6)</f>
        <v>1</v>
      </c>
      <c r="D7" s="6"/>
    </row>
    <row r="8" spans="1:16" s="4" customFormat="1" x14ac:dyDescent="0.25">
      <c r="A8" s="65" t="s">
        <v>3</v>
      </c>
      <c r="B8" s="23">
        <v>20</v>
      </c>
      <c r="C8" s="24">
        <f>+B8/$B$15</f>
        <v>0.2</v>
      </c>
      <c r="D8" s="16" t="s">
        <v>4</v>
      </c>
    </row>
    <row r="9" spans="1:16" x14ac:dyDescent="0.25">
      <c r="A9" s="7"/>
      <c r="B9" s="26">
        <v>14</v>
      </c>
      <c r="C9" s="24">
        <f t="shared" ref="C9:C13" si="0">+B9/$B$15</f>
        <v>0.14000000000000001</v>
      </c>
      <c r="D9" s="17" t="s">
        <v>5</v>
      </c>
    </row>
    <row r="10" spans="1:16" ht="15" customHeight="1" x14ac:dyDescent="0.25">
      <c r="A10" s="7"/>
      <c r="B10" s="26">
        <v>14</v>
      </c>
      <c r="C10" s="24">
        <f t="shared" si="0"/>
        <v>0.14000000000000001</v>
      </c>
      <c r="D10" s="9" t="s">
        <v>6</v>
      </c>
      <c r="I10" s="15"/>
      <c r="J10" s="15"/>
      <c r="K10" s="15"/>
      <c r="L10" s="15"/>
      <c r="M10" s="15"/>
      <c r="N10" s="15"/>
      <c r="O10" s="15"/>
      <c r="P10" s="15"/>
    </row>
    <row r="11" spans="1:16" x14ac:dyDescent="0.25">
      <c r="A11" s="7"/>
      <c r="B11" s="26">
        <v>10</v>
      </c>
      <c r="C11" s="24">
        <f t="shared" si="0"/>
        <v>0.1</v>
      </c>
      <c r="D11" s="17" t="s">
        <v>7</v>
      </c>
      <c r="I11" s="15"/>
      <c r="J11" s="15"/>
      <c r="K11" s="15"/>
      <c r="L11" s="15"/>
      <c r="M11" s="15"/>
      <c r="N11" s="15"/>
      <c r="O11" s="15"/>
      <c r="P11" s="15"/>
    </row>
    <row r="12" spans="1:16" ht="17.25" customHeight="1" x14ac:dyDescent="0.25">
      <c r="A12" s="7"/>
      <c r="B12" s="26">
        <v>8</v>
      </c>
      <c r="C12" s="24">
        <f t="shared" si="0"/>
        <v>0.08</v>
      </c>
      <c r="D12" s="9" t="s">
        <v>366</v>
      </c>
      <c r="I12" s="15"/>
      <c r="J12" s="15"/>
      <c r="K12" s="15"/>
      <c r="L12" s="15"/>
      <c r="M12" s="15"/>
      <c r="N12" s="15"/>
      <c r="O12" s="15"/>
      <c r="P12" s="15"/>
    </row>
    <row r="13" spans="1:16" x14ac:dyDescent="0.25">
      <c r="A13" s="7"/>
      <c r="B13" s="26">
        <v>7</v>
      </c>
      <c r="C13" s="24">
        <f t="shared" si="0"/>
        <v>7.0000000000000007E-2</v>
      </c>
      <c r="D13" s="9" t="s">
        <v>8</v>
      </c>
      <c r="I13" s="15"/>
      <c r="J13" s="15"/>
      <c r="K13" s="15"/>
      <c r="L13" s="15"/>
      <c r="M13" s="15"/>
      <c r="N13" s="15"/>
      <c r="O13" s="15"/>
      <c r="P13" s="15"/>
    </row>
    <row r="14" spans="1:16" x14ac:dyDescent="0.25">
      <c r="A14" s="7"/>
      <c r="B14" s="26">
        <f>+B15-SUM(B8:B13)</f>
        <v>27</v>
      </c>
      <c r="C14" s="24">
        <f>+B14/B15</f>
        <v>0.27</v>
      </c>
      <c r="D14" s="13" t="s">
        <v>84</v>
      </c>
      <c r="I14" s="15"/>
      <c r="J14" s="15"/>
      <c r="K14" s="15"/>
      <c r="L14" s="15"/>
      <c r="M14" s="15"/>
      <c r="N14" s="15"/>
      <c r="O14" s="15"/>
      <c r="P14" s="15"/>
    </row>
    <row r="15" spans="1:16" x14ac:dyDescent="0.25">
      <c r="A15" s="53" t="s">
        <v>9</v>
      </c>
      <c r="B15" s="63">
        <v>100</v>
      </c>
      <c r="C15" s="64">
        <f>+SUM(C8:C14)</f>
        <v>1</v>
      </c>
      <c r="D15" s="6"/>
    </row>
    <row r="16" spans="1:16" x14ac:dyDescent="0.25">
      <c r="A16" s="52" t="s">
        <v>10</v>
      </c>
      <c r="B16" s="26">
        <v>86</v>
      </c>
      <c r="C16" s="27">
        <f t="shared" ref="C16:C25" si="1">+B16/$B$27</f>
        <v>0.20823244552058112</v>
      </c>
      <c r="D16" s="17" t="s">
        <v>11</v>
      </c>
    </row>
    <row r="17" spans="1:4" x14ac:dyDescent="0.25">
      <c r="A17" s="7"/>
      <c r="B17" s="26">
        <v>72</v>
      </c>
      <c r="C17" s="27">
        <f t="shared" si="1"/>
        <v>0.17433414043583534</v>
      </c>
      <c r="D17" s="17" t="s">
        <v>12</v>
      </c>
    </row>
    <row r="18" spans="1:4" x14ac:dyDescent="0.25">
      <c r="A18" s="7"/>
      <c r="B18" s="26">
        <v>53</v>
      </c>
      <c r="C18" s="27">
        <f t="shared" si="1"/>
        <v>0.12832929782082325</v>
      </c>
      <c r="D18" s="17" t="s">
        <v>13</v>
      </c>
    </row>
    <row r="19" spans="1:4" x14ac:dyDescent="0.25">
      <c r="A19" s="7"/>
      <c r="B19" s="26">
        <v>44</v>
      </c>
      <c r="C19" s="27">
        <f t="shared" si="1"/>
        <v>0.10653753026634383</v>
      </c>
      <c r="D19" s="17" t="s">
        <v>14</v>
      </c>
    </row>
    <row r="20" spans="1:4" x14ac:dyDescent="0.25">
      <c r="A20" s="7"/>
      <c r="B20" s="26">
        <v>34</v>
      </c>
      <c r="C20" s="27">
        <f t="shared" si="1"/>
        <v>8.2324455205811137E-2</v>
      </c>
      <c r="D20" s="17" t="s">
        <v>15</v>
      </c>
    </row>
    <row r="21" spans="1:4" x14ac:dyDescent="0.25">
      <c r="A21" s="7"/>
      <c r="B21" s="26">
        <v>29</v>
      </c>
      <c r="C21" s="27">
        <f t="shared" si="1"/>
        <v>7.0217917675544791E-2</v>
      </c>
      <c r="D21" s="17" t="s">
        <v>16</v>
      </c>
    </row>
    <row r="22" spans="1:4" x14ac:dyDescent="0.25">
      <c r="A22" s="7"/>
      <c r="B22" s="26">
        <v>27</v>
      </c>
      <c r="C22" s="27">
        <f t="shared" si="1"/>
        <v>6.5375302663438259E-2</v>
      </c>
      <c r="D22" s="17" t="s">
        <v>17</v>
      </c>
    </row>
    <row r="23" spans="1:4" ht="18" customHeight="1" x14ac:dyDescent="0.25">
      <c r="A23" s="7"/>
      <c r="B23" s="26">
        <v>20</v>
      </c>
      <c r="C23" s="27">
        <f t="shared" si="1"/>
        <v>4.8426150121065374E-2</v>
      </c>
      <c r="D23" s="9" t="s">
        <v>366</v>
      </c>
    </row>
    <row r="24" spans="1:4" x14ac:dyDescent="0.25">
      <c r="A24" s="7"/>
      <c r="B24" s="26">
        <v>11</v>
      </c>
      <c r="C24" s="27">
        <f t="shared" si="1"/>
        <v>2.6634382566585957E-2</v>
      </c>
      <c r="D24" s="9" t="s">
        <v>18</v>
      </c>
    </row>
    <row r="25" spans="1:4" x14ac:dyDescent="0.25">
      <c r="A25" s="7"/>
      <c r="B25" s="26">
        <v>6</v>
      </c>
      <c r="C25" s="27">
        <f t="shared" si="1"/>
        <v>1.4527845036319613E-2</v>
      </c>
      <c r="D25" s="9" t="s">
        <v>19</v>
      </c>
    </row>
    <row r="26" spans="1:4" x14ac:dyDescent="0.25">
      <c r="A26" s="7"/>
      <c r="B26" s="26">
        <f>+B27-SUM(B16:B25)</f>
        <v>31</v>
      </c>
      <c r="C26" s="27">
        <f>+B26/B27</f>
        <v>7.5060532687651338E-2</v>
      </c>
      <c r="D26" s="13" t="s">
        <v>84</v>
      </c>
    </row>
    <row r="27" spans="1:4" x14ac:dyDescent="0.25">
      <c r="A27" s="53" t="s">
        <v>20</v>
      </c>
      <c r="B27" s="63">
        <v>413</v>
      </c>
      <c r="C27" s="64">
        <f>+SUM(C16:C26)</f>
        <v>1</v>
      </c>
      <c r="D27" s="6"/>
    </row>
    <row r="28" spans="1:4" x14ac:dyDescent="0.25">
      <c r="A28" s="66" t="s">
        <v>21</v>
      </c>
      <c r="B28" s="28">
        <v>33</v>
      </c>
      <c r="C28" s="27">
        <f>+B28/$B$33</f>
        <v>0.36666666666666664</v>
      </c>
      <c r="D28" s="18" t="s">
        <v>22</v>
      </c>
    </row>
    <row r="29" spans="1:4" x14ac:dyDescent="0.25">
      <c r="A29" s="7"/>
      <c r="B29" s="26">
        <v>13</v>
      </c>
      <c r="C29" s="27">
        <f>+B29/$B$33</f>
        <v>0.14444444444444443</v>
      </c>
      <c r="D29" s="17" t="s">
        <v>23</v>
      </c>
    </row>
    <row r="30" spans="1:4" x14ac:dyDescent="0.25">
      <c r="A30" s="7"/>
      <c r="B30" s="26">
        <v>12</v>
      </c>
      <c r="C30" s="27">
        <f>+B30/$B$33</f>
        <v>0.13333333333333333</v>
      </c>
      <c r="D30" s="17" t="s">
        <v>24</v>
      </c>
    </row>
    <row r="31" spans="1:4" x14ac:dyDescent="0.25">
      <c r="A31" s="7"/>
      <c r="B31" s="26">
        <v>6</v>
      </c>
      <c r="C31" s="27">
        <f>+B31/$B$33</f>
        <v>6.6666666666666666E-2</v>
      </c>
      <c r="D31" s="17" t="s">
        <v>25</v>
      </c>
    </row>
    <row r="32" spans="1:4" x14ac:dyDescent="0.25">
      <c r="A32" s="7"/>
      <c r="B32" s="26">
        <f>+B33-SUM(B28:B31)</f>
        <v>26</v>
      </c>
      <c r="C32" s="27">
        <f>+B32/B33</f>
        <v>0.28888888888888886</v>
      </c>
      <c r="D32" s="13" t="s">
        <v>84</v>
      </c>
    </row>
    <row r="33" spans="1:4" x14ac:dyDescent="0.25">
      <c r="A33" s="53" t="s">
        <v>26</v>
      </c>
      <c r="B33" s="63">
        <v>90</v>
      </c>
      <c r="C33" s="64">
        <f>+SUM(C28:C32)</f>
        <v>0.99999999999999989</v>
      </c>
      <c r="D33" s="6"/>
    </row>
    <row r="34" spans="1:4" x14ac:dyDescent="0.25">
      <c r="A34" s="66" t="s">
        <v>27</v>
      </c>
      <c r="B34" s="28">
        <v>15</v>
      </c>
      <c r="C34" s="27">
        <f t="shared" ref="C34:C39" si="2">+B34/$B$41</f>
        <v>0.13636363636363635</v>
      </c>
      <c r="D34" s="18" t="s">
        <v>28</v>
      </c>
    </row>
    <row r="35" spans="1:4" x14ac:dyDescent="0.25">
      <c r="A35" s="7"/>
      <c r="B35" s="26">
        <v>15</v>
      </c>
      <c r="C35" s="27">
        <f t="shared" si="2"/>
        <v>0.13636363636363635</v>
      </c>
      <c r="D35" s="17" t="s">
        <v>29</v>
      </c>
    </row>
    <row r="36" spans="1:4" x14ac:dyDescent="0.25">
      <c r="A36" s="7"/>
      <c r="B36" s="26">
        <v>13</v>
      </c>
      <c r="C36" s="27">
        <f t="shared" si="2"/>
        <v>0.11818181818181818</v>
      </c>
      <c r="D36" s="9" t="s">
        <v>6</v>
      </c>
    </row>
    <row r="37" spans="1:4" x14ac:dyDescent="0.25">
      <c r="A37" s="7"/>
      <c r="B37" s="26">
        <v>9</v>
      </c>
      <c r="C37" s="27">
        <f t="shared" si="2"/>
        <v>8.1818181818181818E-2</v>
      </c>
      <c r="D37" s="9" t="s">
        <v>366</v>
      </c>
    </row>
    <row r="38" spans="1:4" x14ac:dyDescent="0.25">
      <c r="A38" s="7"/>
      <c r="B38" s="26">
        <v>8</v>
      </c>
      <c r="C38" s="27">
        <f t="shared" si="2"/>
        <v>7.2727272727272724E-2</v>
      </c>
      <c r="D38" s="9" t="s">
        <v>8</v>
      </c>
    </row>
    <row r="39" spans="1:4" x14ac:dyDescent="0.25">
      <c r="A39" s="7"/>
      <c r="B39" s="26">
        <v>6</v>
      </c>
      <c r="C39" s="27">
        <f t="shared" si="2"/>
        <v>5.4545454545454543E-2</v>
      </c>
      <c r="D39" s="9" t="s">
        <v>1</v>
      </c>
    </row>
    <row r="40" spans="1:4" x14ac:dyDescent="0.25">
      <c r="A40" s="7"/>
      <c r="B40" s="26">
        <f>+B41-SUM(B34:B39)</f>
        <v>44</v>
      </c>
      <c r="C40" s="27">
        <f>+B40/B41</f>
        <v>0.4</v>
      </c>
      <c r="D40" s="13" t="s">
        <v>84</v>
      </c>
    </row>
    <row r="41" spans="1:4" x14ac:dyDescent="0.25">
      <c r="A41" s="53" t="s">
        <v>30</v>
      </c>
      <c r="B41" s="63">
        <v>110</v>
      </c>
      <c r="C41" s="64">
        <f>+SUM(C34:C40)</f>
        <v>1</v>
      </c>
      <c r="D41" s="6"/>
    </row>
    <row r="42" spans="1:4" x14ac:dyDescent="0.25">
      <c r="A42" s="66" t="s">
        <v>31</v>
      </c>
      <c r="B42" s="28">
        <v>28</v>
      </c>
      <c r="C42" s="27">
        <f t="shared" ref="C42:C51" si="3">+B42/$B$53</f>
        <v>0.14736842105263157</v>
      </c>
      <c r="D42" s="18" t="s">
        <v>32</v>
      </c>
    </row>
    <row r="43" spans="1:4" x14ac:dyDescent="0.25">
      <c r="A43" s="7"/>
      <c r="B43" s="26">
        <v>27</v>
      </c>
      <c r="C43" s="27">
        <f t="shared" si="3"/>
        <v>0.14210526315789473</v>
      </c>
      <c r="D43" s="9" t="s">
        <v>366</v>
      </c>
    </row>
    <row r="44" spans="1:4" x14ac:dyDescent="0.25">
      <c r="A44" s="7"/>
      <c r="B44" s="26">
        <v>22</v>
      </c>
      <c r="C44" s="27">
        <f t="shared" si="3"/>
        <v>0.11578947368421053</v>
      </c>
      <c r="D44" s="17" t="s">
        <v>33</v>
      </c>
    </row>
    <row r="45" spans="1:4" x14ac:dyDescent="0.25">
      <c r="A45" s="7"/>
      <c r="B45" s="26">
        <v>18</v>
      </c>
      <c r="C45" s="27">
        <f t="shared" si="3"/>
        <v>9.4736842105263161E-2</v>
      </c>
      <c r="D45" s="17" t="s">
        <v>34</v>
      </c>
    </row>
    <row r="46" spans="1:4" x14ac:dyDescent="0.25">
      <c r="A46" s="7"/>
      <c r="B46" s="26">
        <v>17</v>
      </c>
      <c r="C46" s="27">
        <f t="shared" si="3"/>
        <v>8.9473684210526316E-2</v>
      </c>
      <c r="D46" s="9" t="s">
        <v>375</v>
      </c>
    </row>
    <row r="47" spans="1:4" x14ac:dyDescent="0.25">
      <c r="A47" s="7"/>
      <c r="B47" s="26">
        <v>15</v>
      </c>
      <c r="C47" s="27">
        <f t="shared" si="3"/>
        <v>7.8947368421052627E-2</v>
      </c>
      <c r="D47" s="17" t="s">
        <v>36</v>
      </c>
    </row>
    <row r="48" spans="1:4" x14ac:dyDescent="0.25">
      <c r="A48" s="7"/>
      <c r="B48" s="26">
        <v>12</v>
      </c>
      <c r="C48" s="27">
        <f t="shared" si="3"/>
        <v>6.3157894736842107E-2</v>
      </c>
      <c r="D48" s="9" t="s">
        <v>376</v>
      </c>
    </row>
    <row r="49" spans="1:4" x14ac:dyDescent="0.25">
      <c r="A49" s="7"/>
      <c r="B49" s="26">
        <v>8</v>
      </c>
      <c r="C49" s="27">
        <f t="shared" si="3"/>
        <v>4.2105263157894736E-2</v>
      </c>
      <c r="D49" s="17" t="s">
        <v>38</v>
      </c>
    </row>
    <row r="50" spans="1:4" x14ac:dyDescent="0.25">
      <c r="A50" s="7"/>
      <c r="B50" s="26">
        <v>8</v>
      </c>
      <c r="C50" s="27">
        <f t="shared" si="3"/>
        <v>4.2105263157894736E-2</v>
      </c>
      <c r="D50" s="9" t="s">
        <v>39</v>
      </c>
    </row>
    <row r="51" spans="1:4" x14ac:dyDescent="0.25">
      <c r="A51" s="7"/>
      <c r="B51" s="26">
        <v>6</v>
      </c>
      <c r="C51" s="27">
        <f t="shared" si="3"/>
        <v>3.1578947368421054E-2</v>
      </c>
      <c r="D51" s="9" t="s">
        <v>40</v>
      </c>
    </row>
    <row r="52" spans="1:4" x14ac:dyDescent="0.25">
      <c r="A52" s="7"/>
      <c r="B52" s="26">
        <f>+B53-SUM(B42:B51)</f>
        <v>29</v>
      </c>
      <c r="C52" s="27">
        <f>+B52/B53</f>
        <v>0.15263157894736842</v>
      </c>
      <c r="D52" s="13" t="s">
        <v>84</v>
      </c>
    </row>
    <row r="53" spans="1:4" x14ac:dyDescent="0.25">
      <c r="A53" s="53" t="s">
        <v>41</v>
      </c>
      <c r="B53" s="63">
        <v>190</v>
      </c>
      <c r="C53" s="64">
        <f>+SUM(C42:C52)</f>
        <v>1</v>
      </c>
      <c r="D53" s="6"/>
    </row>
    <row r="54" spans="1:4" x14ac:dyDescent="0.25">
      <c r="A54" s="66" t="s">
        <v>42</v>
      </c>
      <c r="B54" s="28">
        <v>36</v>
      </c>
      <c r="C54" s="27">
        <f>+B54/$B$58</f>
        <v>0.34615384615384615</v>
      </c>
      <c r="D54" s="18" t="s">
        <v>43</v>
      </c>
    </row>
    <row r="55" spans="1:4" x14ac:dyDescent="0.25">
      <c r="A55" s="7"/>
      <c r="B55" s="26">
        <v>7</v>
      </c>
      <c r="C55" s="27">
        <f>+B55/$B$58</f>
        <v>6.7307692307692304E-2</v>
      </c>
      <c r="D55" s="9" t="s">
        <v>44</v>
      </c>
    </row>
    <row r="56" spans="1:4" x14ac:dyDescent="0.25">
      <c r="A56" s="7"/>
      <c r="B56" s="26">
        <v>6</v>
      </c>
      <c r="C56" s="27">
        <f>+B56/$B$58</f>
        <v>5.7692307692307696E-2</v>
      </c>
      <c r="D56" s="9" t="s">
        <v>45</v>
      </c>
    </row>
    <row r="57" spans="1:4" x14ac:dyDescent="0.25">
      <c r="A57" s="7"/>
      <c r="B57" s="26">
        <f>+B58-SUM(B54:B56)</f>
        <v>55</v>
      </c>
      <c r="C57" s="27">
        <f>+B57/B58</f>
        <v>0.52884615384615385</v>
      </c>
      <c r="D57" s="13" t="s">
        <v>84</v>
      </c>
    </row>
    <row r="58" spans="1:4" x14ac:dyDescent="0.25">
      <c r="A58" s="61" t="s">
        <v>46</v>
      </c>
      <c r="B58" s="63">
        <v>104</v>
      </c>
      <c r="C58" s="64">
        <f>+SUM(C54:C57)</f>
        <v>1</v>
      </c>
      <c r="D58" s="6"/>
    </row>
    <row r="59" spans="1:4" x14ac:dyDescent="0.25">
      <c r="A59" s="52" t="s">
        <v>47</v>
      </c>
      <c r="B59" s="28">
        <v>21</v>
      </c>
      <c r="C59" s="27">
        <f>+B59/$B$65</f>
        <v>0.21428571428571427</v>
      </c>
      <c r="D59" s="18" t="s">
        <v>48</v>
      </c>
    </row>
    <row r="60" spans="1:4" x14ac:dyDescent="0.25">
      <c r="A60" s="7"/>
      <c r="B60" s="26">
        <v>14</v>
      </c>
      <c r="C60" s="27">
        <f>+B60/$B$65</f>
        <v>0.14285714285714285</v>
      </c>
      <c r="D60" s="17" t="s">
        <v>49</v>
      </c>
    </row>
    <row r="61" spans="1:4" x14ac:dyDescent="0.25">
      <c r="A61" s="7"/>
      <c r="B61" s="26">
        <v>13</v>
      </c>
      <c r="C61" s="27">
        <f>+B61/$B$65</f>
        <v>0.1326530612244898</v>
      </c>
      <c r="D61" s="17" t="s">
        <v>50</v>
      </c>
    </row>
    <row r="62" spans="1:4" x14ac:dyDescent="0.25">
      <c r="A62" s="7"/>
      <c r="B62" s="26">
        <v>11</v>
      </c>
      <c r="C62" s="27">
        <f>+B62/$B$65</f>
        <v>0.11224489795918367</v>
      </c>
      <c r="D62" s="17" t="s">
        <v>51</v>
      </c>
    </row>
    <row r="63" spans="1:4" x14ac:dyDescent="0.25">
      <c r="A63" s="7"/>
      <c r="B63" s="26">
        <v>9</v>
      </c>
      <c r="C63" s="27">
        <f>+B63/$B$65</f>
        <v>9.1836734693877556E-2</v>
      </c>
      <c r="D63" s="9" t="s">
        <v>366</v>
      </c>
    </row>
    <row r="64" spans="1:4" x14ac:dyDescent="0.25">
      <c r="A64" s="7"/>
      <c r="B64" s="26">
        <f>+B65-SUM(B59:B63)</f>
        <v>30</v>
      </c>
      <c r="C64" s="27">
        <f>+B64/B65</f>
        <v>0.30612244897959184</v>
      </c>
      <c r="D64" s="13" t="s">
        <v>84</v>
      </c>
    </row>
    <row r="65" spans="1:4" x14ac:dyDescent="0.25">
      <c r="A65" s="53" t="s">
        <v>52</v>
      </c>
      <c r="B65" s="63">
        <v>98</v>
      </c>
      <c r="C65" s="64">
        <f>+SUM(C59:C64)</f>
        <v>1</v>
      </c>
      <c r="D65" s="6"/>
    </row>
    <row r="66" spans="1:4" x14ac:dyDescent="0.25">
      <c r="A66" s="66" t="s">
        <v>53</v>
      </c>
      <c r="B66" s="28">
        <v>28</v>
      </c>
      <c r="C66" s="27">
        <f t="shared" ref="C66:C75" si="4">+B66/$B$77</f>
        <v>0.14736842105263157</v>
      </c>
      <c r="D66" s="18" t="s">
        <v>54</v>
      </c>
    </row>
    <row r="67" spans="1:4" x14ac:dyDescent="0.25">
      <c r="A67" s="7"/>
      <c r="B67" s="26">
        <v>24</v>
      </c>
      <c r="C67" s="27">
        <f t="shared" si="4"/>
        <v>0.12631578947368421</v>
      </c>
      <c r="D67" s="9" t="s">
        <v>366</v>
      </c>
    </row>
    <row r="68" spans="1:4" x14ac:dyDescent="0.25">
      <c r="A68" s="7"/>
      <c r="B68" s="26">
        <v>21</v>
      </c>
      <c r="C68" s="27">
        <f t="shared" si="4"/>
        <v>0.11052631578947368</v>
      </c>
      <c r="D68" s="17" t="s">
        <v>55</v>
      </c>
    </row>
    <row r="69" spans="1:4" x14ac:dyDescent="0.25">
      <c r="A69" s="7"/>
      <c r="B69" s="26">
        <v>15</v>
      </c>
      <c r="C69" s="27">
        <f t="shared" si="4"/>
        <v>7.8947368421052627E-2</v>
      </c>
      <c r="D69" s="9" t="s">
        <v>56</v>
      </c>
    </row>
    <row r="70" spans="1:4" x14ac:dyDescent="0.25">
      <c r="A70" s="7"/>
      <c r="B70" s="26">
        <v>14</v>
      </c>
      <c r="C70" s="27">
        <f t="shared" si="4"/>
        <v>7.3684210526315783E-2</v>
      </c>
      <c r="D70" s="17" t="s">
        <v>57</v>
      </c>
    </row>
    <row r="71" spans="1:4" x14ac:dyDescent="0.25">
      <c r="A71" s="7"/>
      <c r="B71" s="26">
        <v>14</v>
      </c>
      <c r="C71" s="27">
        <f t="shared" si="4"/>
        <v>7.3684210526315783E-2</v>
      </c>
      <c r="D71" s="17" t="s">
        <v>58</v>
      </c>
    </row>
    <row r="72" spans="1:4" x14ac:dyDescent="0.25">
      <c r="A72" s="7"/>
      <c r="B72" s="26">
        <v>13</v>
      </c>
      <c r="C72" s="27">
        <f t="shared" si="4"/>
        <v>6.8421052631578952E-2</v>
      </c>
      <c r="D72" s="17" t="s">
        <v>59</v>
      </c>
    </row>
    <row r="73" spans="1:4" x14ac:dyDescent="0.25">
      <c r="A73" s="7"/>
      <c r="B73" s="26">
        <v>13</v>
      </c>
      <c r="C73" s="27">
        <f t="shared" si="4"/>
        <v>6.8421052631578952E-2</v>
      </c>
      <c r="D73" s="17" t="s">
        <v>60</v>
      </c>
    </row>
    <row r="74" spans="1:4" x14ac:dyDescent="0.25">
      <c r="A74" s="7"/>
      <c r="B74" s="26">
        <v>12</v>
      </c>
      <c r="C74" s="27">
        <f t="shared" si="4"/>
        <v>6.3157894736842107E-2</v>
      </c>
      <c r="D74" s="17" t="s">
        <v>61</v>
      </c>
    </row>
    <row r="75" spans="1:4" x14ac:dyDescent="0.25">
      <c r="A75" s="7"/>
      <c r="B75" s="26">
        <v>10</v>
      </c>
      <c r="C75" s="27">
        <f t="shared" si="4"/>
        <v>5.2631578947368418E-2</v>
      </c>
      <c r="D75" s="17" t="s">
        <v>62</v>
      </c>
    </row>
    <row r="76" spans="1:4" x14ac:dyDescent="0.25">
      <c r="A76" s="7"/>
      <c r="B76" s="26">
        <f>+B77-SUM(B66:B75)</f>
        <v>26</v>
      </c>
      <c r="C76" s="27">
        <f>+B76/B77</f>
        <v>0.1368421052631579</v>
      </c>
      <c r="D76" s="13" t="s">
        <v>84</v>
      </c>
    </row>
    <row r="77" spans="1:4" x14ac:dyDescent="0.25">
      <c r="A77" s="53" t="s">
        <v>63</v>
      </c>
      <c r="B77" s="63">
        <v>190</v>
      </c>
      <c r="C77" s="64">
        <f>+SUM(C66:C76)</f>
        <v>1</v>
      </c>
      <c r="D77" s="6"/>
    </row>
    <row r="78" spans="1:4" x14ac:dyDescent="0.25">
      <c r="A78" s="66" t="s">
        <v>64</v>
      </c>
      <c r="B78" s="28">
        <v>18</v>
      </c>
      <c r="C78" s="27">
        <f t="shared" ref="C78:C83" si="5">+B78/$B$85</f>
        <v>0.16513761467889909</v>
      </c>
      <c r="D78" s="18" t="s">
        <v>65</v>
      </c>
    </row>
    <row r="79" spans="1:4" x14ac:dyDescent="0.25">
      <c r="A79" s="7"/>
      <c r="B79" s="26">
        <v>16</v>
      </c>
      <c r="C79" s="27">
        <f t="shared" si="5"/>
        <v>0.14678899082568808</v>
      </c>
      <c r="D79" s="17" t="s">
        <v>66</v>
      </c>
    </row>
    <row r="80" spans="1:4" x14ac:dyDescent="0.25">
      <c r="A80" s="7"/>
      <c r="B80" s="26">
        <v>16</v>
      </c>
      <c r="C80" s="27">
        <f t="shared" si="5"/>
        <v>0.14678899082568808</v>
      </c>
      <c r="D80" s="17" t="s">
        <v>39</v>
      </c>
    </row>
    <row r="81" spans="1:4" x14ac:dyDescent="0.25">
      <c r="A81" s="7"/>
      <c r="B81" s="26">
        <v>14</v>
      </c>
      <c r="C81" s="27">
        <f t="shared" si="5"/>
        <v>0.12844036697247707</v>
      </c>
      <c r="D81" s="9" t="s">
        <v>67</v>
      </c>
    </row>
    <row r="82" spans="1:4" x14ac:dyDescent="0.25">
      <c r="A82" s="7"/>
      <c r="B82" s="26">
        <v>9</v>
      </c>
      <c r="C82" s="27">
        <f t="shared" si="5"/>
        <v>8.2568807339449546E-2</v>
      </c>
      <c r="D82" s="9" t="s">
        <v>49</v>
      </c>
    </row>
    <row r="83" spans="1:4" x14ac:dyDescent="0.25">
      <c r="A83" s="7"/>
      <c r="B83" s="26">
        <v>7</v>
      </c>
      <c r="C83" s="27">
        <f t="shared" si="5"/>
        <v>6.4220183486238536E-2</v>
      </c>
      <c r="D83" s="9" t="s">
        <v>366</v>
      </c>
    </row>
    <row r="84" spans="1:4" x14ac:dyDescent="0.25">
      <c r="A84" s="7"/>
      <c r="B84" s="26">
        <f>+B85-SUM(B78:B83)</f>
        <v>29</v>
      </c>
      <c r="C84" s="27">
        <f>+B84/B85</f>
        <v>0.26605504587155965</v>
      </c>
      <c r="D84" s="13" t="s">
        <v>84</v>
      </c>
    </row>
    <row r="85" spans="1:4" x14ac:dyDescent="0.25">
      <c r="A85" s="53" t="s">
        <v>68</v>
      </c>
      <c r="B85" s="63">
        <v>109</v>
      </c>
      <c r="C85" s="64">
        <f>+SUM(C78:C84)</f>
        <v>1</v>
      </c>
      <c r="D85" s="6"/>
    </row>
    <row r="86" spans="1:4" x14ac:dyDescent="0.25">
      <c r="A86" s="66" t="s">
        <v>69</v>
      </c>
      <c r="B86" s="28">
        <v>32</v>
      </c>
      <c r="C86" s="27">
        <f>+B86/B88</f>
        <v>0.47058823529411764</v>
      </c>
      <c r="D86" s="18" t="s">
        <v>70</v>
      </c>
    </row>
    <row r="87" spans="1:4" x14ac:dyDescent="0.25">
      <c r="A87" s="7"/>
      <c r="B87" s="26">
        <f>+B88-B86</f>
        <v>36</v>
      </c>
      <c r="C87" s="27">
        <f>+B87/B88</f>
        <v>0.52941176470588236</v>
      </c>
      <c r="D87" s="13" t="s">
        <v>84</v>
      </c>
    </row>
    <row r="88" spans="1:4" x14ac:dyDescent="0.25">
      <c r="A88" s="53" t="s">
        <v>71</v>
      </c>
      <c r="B88" s="63">
        <v>68</v>
      </c>
      <c r="C88" s="64">
        <f>+SUM(C86:C87)</f>
        <v>1</v>
      </c>
      <c r="D88" s="6"/>
    </row>
    <row r="89" spans="1:4" x14ac:dyDescent="0.25">
      <c r="A89" s="66" t="s">
        <v>72</v>
      </c>
      <c r="B89" s="28">
        <v>12</v>
      </c>
      <c r="C89" s="27">
        <f>+B89/$B$95</f>
        <v>0.15189873417721519</v>
      </c>
      <c r="D89" s="18" t="s">
        <v>73</v>
      </c>
    </row>
    <row r="90" spans="1:4" x14ac:dyDescent="0.25">
      <c r="A90" s="7"/>
      <c r="B90" s="26">
        <v>11</v>
      </c>
      <c r="C90" s="27">
        <f>+B90/$B$95</f>
        <v>0.13924050632911392</v>
      </c>
      <c r="D90" s="17" t="s">
        <v>74</v>
      </c>
    </row>
    <row r="91" spans="1:4" x14ac:dyDescent="0.25">
      <c r="A91" s="7"/>
      <c r="B91" s="26">
        <v>10</v>
      </c>
      <c r="C91" s="27">
        <f>+B91/$B$95</f>
        <v>0.12658227848101267</v>
      </c>
      <c r="D91" s="9" t="s">
        <v>374</v>
      </c>
    </row>
    <row r="92" spans="1:4" x14ac:dyDescent="0.25">
      <c r="A92" s="7"/>
      <c r="B92" s="26">
        <v>7</v>
      </c>
      <c r="C92" s="27">
        <f>+B92/$B$95</f>
        <v>8.8607594936708861E-2</v>
      </c>
      <c r="D92" s="17" t="s">
        <v>76</v>
      </c>
    </row>
    <row r="93" spans="1:4" x14ac:dyDescent="0.25">
      <c r="A93" s="7"/>
      <c r="B93" s="26">
        <v>7</v>
      </c>
      <c r="C93" s="27">
        <f>+B93/$B$95</f>
        <v>8.8607594936708861E-2</v>
      </c>
      <c r="D93" s="9" t="s">
        <v>45</v>
      </c>
    </row>
    <row r="94" spans="1:4" x14ac:dyDescent="0.25">
      <c r="A94" s="7"/>
      <c r="B94" s="26">
        <f>+B95-SUM(B89:B93)</f>
        <v>32</v>
      </c>
      <c r="C94" s="27">
        <f>+B94/B95</f>
        <v>0.4050632911392405</v>
      </c>
      <c r="D94" s="13" t="s">
        <v>84</v>
      </c>
    </row>
    <row r="95" spans="1:4" x14ac:dyDescent="0.25">
      <c r="A95" s="53" t="s">
        <v>77</v>
      </c>
      <c r="B95" s="63">
        <v>79</v>
      </c>
      <c r="C95" s="64">
        <f>+SUM(C89:C94)</f>
        <v>1</v>
      </c>
      <c r="D95" s="6"/>
    </row>
    <row r="96" spans="1:4" x14ac:dyDescent="0.25">
      <c r="A96" s="66" t="s">
        <v>78</v>
      </c>
      <c r="B96" s="28">
        <v>73</v>
      </c>
      <c r="C96" s="27">
        <f>+B96/$B$101</f>
        <v>0.50344827586206897</v>
      </c>
      <c r="D96" s="18" t="s">
        <v>79</v>
      </c>
    </row>
    <row r="97" spans="1:4" x14ac:dyDescent="0.25">
      <c r="A97" s="7"/>
      <c r="B97" s="26">
        <v>14</v>
      </c>
      <c r="C97" s="27">
        <f>+B97/$B$101</f>
        <v>9.6551724137931033E-2</v>
      </c>
      <c r="D97" s="17" t="s">
        <v>80</v>
      </c>
    </row>
    <row r="98" spans="1:4" x14ac:dyDescent="0.25">
      <c r="A98" s="7"/>
      <c r="B98" s="26">
        <v>13</v>
      </c>
      <c r="C98" s="27">
        <f>+B98/$B$101</f>
        <v>8.9655172413793102E-2</v>
      </c>
      <c r="D98" s="17" t="s">
        <v>81</v>
      </c>
    </row>
    <row r="99" spans="1:4" x14ac:dyDescent="0.25">
      <c r="A99" s="7"/>
      <c r="B99" s="26">
        <v>7</v>
      </c>
      <c r="C99" s="27">
        <f>+B99/$B$101</f>
        <v>4.8275862068965517E-2</v>
      </c>
      <c r="D99" s="9" t="s">
        <v>366</v>
      </c>
    </row>
    <row r="100" spans="1:4" x14ac:dyDescent="0.25">
      <c r="A100" s="7"/>
      <c r="B100" s="26">
        <f>+B101-SUM(B96:B99)</f>
        <v>38</v>
      </c>
      <c r="C100" s="27">
        <f>+B100/B101</f>
        <v>0.2620689655172414</v>
      </c>
      <c r="D100" s="13" t="s">
        <v>84</v>
      </c>
    </row>
    <row r="101" spans="1:4" x14ac:dyDescent="0.25">
      <c r="A101" s="62" t="s">
        <v>82</v>
      </c>
      <c r="B101" s="67">
        <v>145</v>
      </c>
      <c r="C101" s="64">
        <f>+SUM(C96:C100)</f>
        <v>1</v>
      </c>
      <c r="D101" s="10"/>
    </row>
    <row r="102" spans="1:4" ht="22.5" customHeight="1" x14ac:dyDescent="0.25">
      <c r="A102" s="11" t="s">
        <v>83</v>
      </c>
      <c r="B102" s="29">
        <f>+B101+B95+B88+B85+B77+B65+B58+B53+B41+B33+B27+B15+B7</f>
        <v>1724</v>
      </c>
      <c r="C102" s="29"/>
      <c r="D102" s="12"/>
    </row>
    <row r="103" spans="1:4" ht="23.25" customHeight="1" x14ac:dyDescent="0.25">
      <c r="A103" s="100" t="s">
        <v>87</v>
      </c>
      <c r="B103" s="100"/>
      <c r="C103" s="100"/>
      <c r="D103" s="100"/>
    </row>
    <row r="104" spans="1:4" ht="109.5" customHeight="1" x14ac:dyDescent="0.25">
      <c r="A104" s="96" t="s">
        <v>367</v>
      </c>
      <c r="B104" s="96"/>
      <c r="C104" s="96"/>
      <c r="D104" s="96"/>
    </row>
  </sheetData>
  <mergeCells count="4">
    <mergeCell ref="A104:D104"/>
    <mergeCell ref="A1:D1"/>
    <mergeCell ref="A2:D2"/>
    <mergeCell ref="A103:D103"/>
  </mergeCells>
  <pageMargins left="0.7" right="0.7" top="0.75" bottom="0.75" header="0.3" footer="0.3"/>
  <pageSetup scale="70" fitToHeight="0" orientation="portrait" r:id="rId1"/>
  <headerFooter>
    <oddFooter>&amp;C&amp;8Where Did 5th Graders Go to School the Previous Year? - page &amp;P</oddFooter>
  </headerFooter>
  <rowBreaks count="1" manualBreakCount="1">
    <brk id="53"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5"/>
  <sheetViews>
    <sheetView tabSelected="1" view="pageLayout" zoomScale="70" zoomScaleNormal="80" zoomScalePageLayoutView="70" workbookViewId="0">
      <selection activeCell="D63" sqref="D63"/>
    </sheetView>
  </sheetViews>
  <sheetFormatPr defaultRowHeight="15" x14ac:dyDescent="0.25"/>
  <cols>
    <col min="1" max="1" width="39.7109375" customWidth="1"/>
    <col min="2" max="2" width="12.85546875" style="22" customWidth="1"/>
    <col min="3" max="3" width="13" style="22" customWidth="1"/>
    <col min="4" max="4" width="47.42578125" style="20" customWidth="1"/>
  </cols>
  <sheetData>
    <row r="1" spans="1:17" ht="45.75" customHeight="1" x14ac:dyDescent="0.25">
      <c r="A1" s="90" t="s">
        <v>368</v>
      </c>
      <c r="B1" s="91"/>
      <c r="C1" s="91"/>
      <c r="D1" s="92"/>
    </row>
    <row r="2" spans="1:17" ht="118.5" customHeight="1" x14ac:dyDescent="0.25">
      <c r="A2" s="87" t="s">
        <v>380</v>
      </c>
      <c r="B2" s="88"/>
      <c r="C2" s="88"/>
      <c r="D2" s="89"/>
      <c r="G2" s="21"/>
      <c r="H2" s="21"/>
      <c r="I2" s="21"/>
      <c r="J2" s="21"/>
      <c r="K2" s="21"/>
      <c r="L2" s="21"/>
      <c r="M2" s="21"/>
      <c r="N2" s="21"/>
      <c r="O2" s="21"/>
      <c r="P2" s="21"/>
      <c r="Q2" s="21"/>
    </row>
    <row r="3" spans="1:17" ht="63.75" customHeight="1" x14ac:dyDescent="0.25">
      <c r="A3" s="73" t="s">
        <v>163</v>
      </c>
      <c r="B3" s="1" t="s">
        <v>161</v>
      </c>
      <c r="C3" s="1" t="s">
        <v>162</v>
      </c>
      <c r="D3" s="1" t="s">
        <v>369</v>
      </c>
    </row>
    <row r="4" spans="1:17" x14ac:dyDescent="0.25">
      <c r="A4" s="70" t="s">
        <v>89</v>
      </c>
      <c r="B4" s="83">
        <v>79</v>
      </c>
      <c r="C4" s="27">
        <f t="shared" ref="C4:C10" si="0">B4/B$11</f>
        <v>0.24233128834355827</v>
      </c>
      <c r="D4" s="74" t="s">
        <v>90</v>
      </c>
    </row>
    <row r="5" spans="1:17" x14ac:dyDescent="0.25">
      <c r="A5" s="70"/>
      <c r="B5" s="83">
        <v>74</v>
      </c>
      <c r="C5" s="27">
        <f t="shared" si="0"/>
        <v>0.22699386503067484</v>
      </c>
      <c r="D5" s="7" t="s">
        <v>164</v>
      </c>
    </row>
    <row r="6" spans="1:17" x14ac:dyDescent="0.25">
      <c r="A6" s="70"/>
      <c r="B6" s="83">
        <v>47</v>
      </c>
      <c r="C6" s="27">
        <f t="shared" si="0"/>
        <v>0.14417177914110429</v>
      </c>
      <c r="D6" s="75" t="s">
        <v>102</v>
      </c>
    </row>
    <row r="7" spans="1:17" x14ac:dyDescent="0.25">
      <c r="A7" s="70"/>
      <c r="B7" s="83">
        <v>20</v>
      </c>
      <c r="C7" s="27">
        <f t="shared" si="0"/>
        <v>6.1349693251533742E-2</v>
      </c>
      <c r="D7" s="75" t="s">
        <v>105</v>
      </c>
    </row>
    <row r="8" spans="1:17" x14ac:dyDescent="0.25">
      <c r="A8" s="70"/>
      <c r="B8" s="83">
        <v>16</v>
      </c>
      <c r="C8" s="27">
        <f t="shared" si="0"/>
        <v>4.9079754601226995E-2</v>
      </c>
      <c r="D8" s="74" t="s">
        <v>377</v>
      </c>
    </row>
    <row r="9" spans="1:17" x14ac:dyDescent="0.25">
      <c r="A9" s="70"/>
      <c r="B9" s="83">
        <v>8</v>
      </c>
      <c r="C9" s="27">
        <f t="shared" si="0"/>
        <v>2.4539877300613498E-2</v>
      </c>
      <c r="D9" s="74" t="s">
        <v>101</v>
      </c>
    </row>
    <row r="10" spans="1:17" x14ac:dyDescent="0.25">
      <c r="A10" s="70"/>
      <c r="B10" s="83">
        <v>82</v>
      </c>
      <c r="C10" s="27">
        <f t="shared" si="0"/>
        <v>0.25153374233128833</v>
      </c>
      <c r="D10" s="74" t="s">
        <v>84</v>
      </c>
    </row>
    <row r="11" spans="1:17" x14ac:dyDescent="0.25">
      <c r="A11" s="71" t="s">
        <v>109</v>
      </c>
      <c r="B11" s="63">
        <v>326</v>
      </c>
      <c r="C11" s="81">
        <v>1</v>
      </c>
      <c r="D11" s="53"/>
    </row>
    <row r="12" spans="1:17" x14ac:dyDescent="0.25">
      <c r="A12" s="70" t="s">
        <v>110</v>
      </c>
      <c r="B12" s="83">
        <v>88</v>
      </c>
      <c r="C12" s="27">
        <f>B12/B$17</f>
        <v>0.32835820895522388</v>
      </c>
      <c r="D12" s="75" t="s">
        <v>40</v>
      </c>
    </row>
    <row r="13" spans="1:17" x14ac:dyDescent="0.25">
      <c r="A13" s="70"/>
      <c r="B13" s="83">
        <v>50</v>
      </c>
      <c r="C13" s="27">
        <f>B13/B$17</f>
        <v>0.18656716417910449</v>
      </c>
      <c r="D13" s="74" t="s">
        <v>91</v>
      </c>
    </row>
    <row r="14" spans="1:17" x14ac:dyDescent="0.25">
      <c r="A14" s="70"/>
      <c r="B14" s="83">
        <v>33</v>
      </c>
      <c r="C14" s="27">
        <f>B14/B$17</f>
        <v>0.12313432835820895</v>
      </c>
      <c r="D14" s="7" t="s">
        <v>164</v>
      </c>
    </row>
    <row r="15" spans="1:17" x14ac:dyDescent="0.25">
      <c r="A15" s="70"/>
      <c r="B15" s="83">
        <v>31</v>
      </c>
      <c r="C15" s="27">
        <f>B15/B$17</f>
        <v>0.11567164179104478</v>
      </c>
      <c r="D15" s="75" t="s">
        <v>101</v>
      </c>
    </row>
    <row r="16" spans="1:17" x14ac:dyDescent="0.25">
      <c r="A16" s="70"/>
      <c r="B16" s="83">
        <v>66</v>
      </c>
      <c r="C16" s="27">
        <f>B16/B$17</f>
        <v>0.2462686567164179</v>
      </c>
      <c r="D16" s="74" t="s">
        <v>84</v>
      </c>
    </row>
    <row r="17" spans="1:4" x14ac:dyDescent="0.25">
      <c r="A17" s="71" t="s">
        <v>117</v>
      </c>
      <c r="B17" s="63">
        <v>268</v>
      </c>
      <c r="C17" s="81">
        <v>1</v>
      </c>
      <c r="D17" s="53"/>
    </row>
    <row r="18" spans="1:4" x14ac:dyDescent="0.25">
      <c r="A18" s="72" t="s">
        <v>381</v>
      </c>
      <c r="B18" s="83">
        <v>13</v>
      </c>
      <c r="C18" s="27">
        <f t="shared" ref="C18:C25" si="1">B18/B$26</f>
        <v>9.154929577464789E-2</v>
      </c>
      <c r="D18" s="74" t="s">
        <v>114</v>
      </c>
    </row>
    <row r="19" spans="1:4" x14ac:dyDescent="0.25">
      <c r="A19" s="70" t="s">
        <v>382</v>
      </c>
      <c r="B19" s="83">
        <v>11</v>
      </c>
      <c r="C19" s="27">
        <f t="shared" si="1"/>
        <v>7.746478873239436E-2</v>
      </c>
      <c r="D19" s="7" t="s">
        <v>164</v>
      </c>
    </row>
    <row r="20" spans="1:4" x14ac:dyDescent="0.25">
      <c r="A20" s="70"/>
      <c r="B20" s="83">
        <v>10</v>
      </c>
      <c r="C20" s="27">
        <f t="shared" si="1"/>
        <v>7.0422535211267609E-2</v>
      </c>
      <c r="D20" s="74" t="s">
        <v>131</v>
      </c>
    </row>
    <row r="21" spans="1:4" x14ac:dyDescent="0.25">
      <c r="A21" s="70"/>
      <c r="B21" s="83">
        <v>7</v>
      </c>
      <c r="C21" s="27">
        <f t="shared" si="1"/>
        <v>4.9295774647887321E-2</v>
      </c>
      <c r="D21" s="74" t="s">
        <v>112</v>
      </c>
    </row>
    <row r="22" spans="1:4" ht="30" x14ac:dyDescent="0.25">
      <c r="A22" s="70"/>
      <c r="B22" s="83">
        <v>7</v>
      </c>
      <c r="C22" s="27">
        <f t="shared" si="1"/>
        <v>4.9295774647887321E-2</v>
      </c>
      <c r="D22" s="76" t="s">
        <v>124</v>
      </c>
    </row>
    <row r="23" spans="1:4" x14ac:dyDescent="0.25">
      <c r="A23" s="70"/>
      <c r="B23" s="83">
        <v>6</v>
      </c>
      <c r="C23" s="27">
        <f t="shared" si="1"/>
        <v>4.2253521126760563E-2</v>
      </c>
      <c r="D23" s="74" t="s">
        <v>118</v>
      </c>
    </row>
    <row r="24" spans="1:4" x14ac:dyDescent="0.25">
      <c r="A24" s="70"/>
      <c r="B24" s="83">
        <v>6</v>
      </c>
      <c r="C24" s="27">
        <f t="shared" si="1"/>
        <v>4.2253521126760563E-2</v>
      </c>
      <c r="D24" s="74" t="s">
        <v>127</v>
      </c>
    </row>
    <row r="25" spans="1:4" x14ac:dyDescent="0.25">
      <c r="A25" s="70"/>
      <c r="B25" s="83">
        <v>82</v>
      </c>
      <c r="C25" s="27">
        <f t="shared" si="1"/>
        <v>0.57746478873239437</v>
      </c>
      <c r="D25" s="74" t="s">
        <v>84</v>
      </c>
    </row>
    <row r="26" spans="1:4" x14ac:dyDescent="0.25">
      <c r="A26" s="71" t="s">
        <v>137</v>
      </c>
      <c r="B26" s="63">
        <v>142</v>
      </c>
      <c r="C26" s="81">
        <v>1</v>
      </c>
      <c r="D26" s="53"/>
    </row>
    <row r="27" spans="1:4" x14ac:dyDescent="0.25">
      <c r="A27" s="70" t="s">
        <v>0</v>
      </c>
      <c r="B27" s="83">
        <v>68</v>
      </c>
      <c r="C27" s="27">
        <f t="shared" ref="C27:C32" si="2">B27/B$33</f>
        <v>0.28936170212765955</v>
      </c>
      <c r="D27" s="7" t="s">
        <v>164</v>
      </c>
    </row>
    <row r="28" spans="1:4" x14ac:dyDescent="0.25">
      <c r="A28" s="70"/>
      <c r="B28" s="83">
        <v>62</v>
      </c>
      <c r="C28" s="27">
        <f t="shared" si="2"/>
        <v>0.26382978723404255</v>
      </c>
      <c r="D28" s="75" t="s">
        <v>93</v>
      </c>
    </row>
    <row r="29" spans="1:4" x14ac:dyDescent="0.25">
      <c r="A29" s="70"/>
      <c r="B29" s="83">
        <v>17</v>
      </c>
      <c r="C29" s="27">
        <f t="shared" si="2"/>
        <v>7.2340425531914887E-2</v>
      </c>
      <c r="D29" s="77" t="s">
        <v>371</v>
      </c>
    </row>
    <row r="30" spans="1:4" x14ac:dyDescent="0.25">
      <c r="A30" s="70"/>
      <c r="B30" s="83">
        <v>11</v>
      </c>
      <c r="C30" s="27">
        <f t="shared" si="2"/>
        <v>4.6808510638297871E-2</v>
      </c>
      <c r="D30" s="75" t="s">
        <v>138</v>
      </c>
    </row>
    <row r="31" spans="1:4" x14ac:dyDescent="0.25">
      <c r="A31" s="70"/>
      <c r="B31" s="83">
        <v>10</v>
      </c>
      <c r="C31" s="27">
        <f t="shared" si="2"/>
        <v>4.2553191489361701E-2</v>
      </c>
      <c r="D31" s="77" t="s">
        <v>370</v>
      </c>
    </row>
    <row r="32" spans="1:4" x14ac:dyDescent="0.25">
      <c r="A32" s="70"/>
      <c r="B32" s="83">
        <v>67</v>
      </c>
      <c r="C32" s="27">
        <f t="shared" si="2"/>
        <v>0.28510638297872343</v>
      </c>
      <c r="D32" s="74" t="s">
        <v>84</v>
      </c>
    </row>
    <row r="33" spans="1:4" x14ac:dyDescent="0.25">
      <c r="A33" s="71" t="s">
        <v>2</v>
      </c>
      <c r="B33" s="63">
        <v>235</v>
      </c>
      <c r="C33" s="81">
        <v>1</v>
      </c>
      <c r="D33" s="53"/>
    </row>
    <row r="34" spans="1:4" x14ac:dyDescent="0.25">
      <c r="A34" s="72" t="s">
        <v>3</v>
      </c>
      <c r="B34" s="83">
        <v>121</v>
      </c>
      <c r="C34" s="27">
        <f t="shared" ref="C34:C41" si="3">B34/B$42</f>
        <v>0.37577639751552794</v>
      </c>
      <c r="D34" s="77" t="s">
        <v>138</v>
      </c>
    </row>
    <row r="35" spans="1:4" x14ac:dyDescent="0.25">
      <c r="A35" s="70" t="s">
        <v>382</v>
      </c>
      <c r="B35" s="83">
        <v>83</v>
      </c>
      <c r="C35" s="27">
        <f t="shared" si="3"/>
        <v>0.25776397515527949</v>
      </c>
      <c r="D35" s="7" t="s">
        <v>164</v>
      </c>
    </row>
    <row r="36" spans="1:4" x14ac:dyDescent="0.25">
      <c r="A36" s="70"/>
      <c r="B36" s="83">
        <v>15</v>
      </c>
      <c r="C36" s="27">
        <f t="shared" si="3"/>
        <v>4.6583850931677016E-2</v>
      </c>
      <c r="D36" s="74" t="s">
        <v>118</v>
      </c>
    </row>
    <row r="37" spans="1:4" x14ac:dyDescent="0.25">
      <c r="A37" s="70"/>
      <c r="B37" s="83">
        <v>11</v>
      </c>
      <c r="C37" s="27">
        <f t="shared" si="3"/>
        <v>3.4161490683229816E-2</v>
      </c>
      <c r="D37" s="74" t="s">
        <v>370</v>
      </c>
    </row>
    <row r="38" spans="1:4" x14ac:dyDescent="0.25">
      <c r="A38" s="70"/>
      <c r="B38" s="83">
        <v>11</v>
      </c>
      <c r="C38" s="27">
        <f t="shared" si="3"/>
        <v>3.4161490683229816E-2</v>
      </c>
      <c r="D38" s="74" t="s">
        <v>143</v>
      </c>
    </row>
    <row r="39" spans="1:4" x14ac:dyDescent="0.25">
      <c r="A39" s="70"/>
      <c r="B39" s="83">
        <v>9</v>
      </c>
      <c r="C39" s="27">
        <f t="shared" si="3"/>
        <v>2.7950310559006212E-2</v>
      </c>
      <c r="D39" s="74" t="s">
        <v>130</v>
      </c>
    </row>
    <row r="40" spans="1:4" x14ac:dyDescent="0.25">
      <c r="A40" s="70"/>
      <c r="B40" s="83">
        <v>6</v>
      </c>
      <c r="C40" s="27">
        <f t="shared" si="3"/>
        <v>1.8633540372670808E-2</v>
      </c>
      <c r="D40" s="74" t="s">
        <v>135</v>
      </c>
    </row>
    <row r="41" spans="1:4" x14ac:dyDescent="0.25">
      <c r="A41" s="70"/>
      <c r="B41" s="83">
        <v>66</v>
      </c>
      <c r="C41" s="27">
        <f t="shared" si="3"/>
        <v>0.20496894409937888</v>
      </c>
      <c r="D41" s="74" t="s">
        <v>84</v>
      </c>
    </row>
    <row r="42" spans="1:4" x14ac:dyDescent="0.25">
      <c r="A42" s="71" t="s">
        <v>9</v>
      </c>
      <c r="B42" s="63">
        <v>322</v>
      </c>
      <c r="C42" s="81">
        <v>1</v>
      </c>
      <c r="D42" s="53"/>
    </row>
    <row r="43" spans="1:4" x14ac:dyDescent="0.25">
      <c r="A43" s="70" t="s">
        <v>144</v>
      </c>
      <c r="B43" s="83">
        <v>40</v>
      </c>
      <c r="C43" s="27">
        <f>B43/B$48</f>
        <v>0.27972027972027974</v>
      </c>
      <c r="D43" s="7" t="s">
        <v>164</v>
      </c>
    </row>
    <row r="44" spans="1:4" x14ac:dyDescent="0.25">
      <c r="A44" s="70"/>
      <c r="B44" s="83">
        <v>26</v>
      </c>
      <c r="C44" s="27">
        <f>B44/B$48</f>
        <v>0.18181818181818182</v>
      </c>
      <c r="D44" s="74" t="s">
        <v>95</v>
      </c>
    </row>
    <row r="45" spans="1:4" x14ac:dyDescent="0.25">
      <c r="A45" s="70"/>
      <c r="B45" s="83">
        <v>13</v>
      </c>
      <c r="C45" s="27">
        <f>B45/B$48</f>
        <v>9.0909090909090912E-2</v>
      </c>
      <c r="D45" s="75" t="s">
        <v>136</v>
      </c>
    </row>
    <row r="46" spans="1:4" x14ac:dyDescent="0.25">
      <c r="A46" s="70"/>
      <c r="B46" s="83">
        <v>7</v>
      </c>
      <c r="C46" s="27">
        <f>B46/B$48</f>
        <v>4.8951048951048952E-2</v>
      </c>
      <c r="D46" s="75" t="s">
        <v>142</v>
      </c>
    </row>
    <row r="47" spans="1:4" x14ac:dyDescent="0.25">
      <c r="A47" s="70"/>
      <c r="B47" s="83">
        <v>57</v>
      </c>
      <c r="C47" s="27">
        <f>B47/B$48</f>
        <v>0.39860139860139859</v>
      </c>
      <c r="D47" s="74" t="s">
        <v>84</v>
      </c>
    </row>
    <row r="48" spans="1:4" x14ac:dyDescent="0.25">
      <c r="A48" s="71" t="s">
        <v>145</v>
      </c>
      <c r="B48" s="63">
        <v>143</v>
      </c>
      <c r="C48" s="81">
        <v>1</v>
      </c>
      <c r="D48" s="53"/>
    </row>
    <row r="49" spans="1:4" x14ac:dyDescent="0.25">
      <c r="A49" s="70" t="s">
        <v>146</v>
      </c>
      <c r="B49" s="83">
        <v>32</v>
      </c>
      <c r="C49" s="27">
        <f t="shared" ref="C49:C57" si="4">B49/B$58</f>
        <v>0.1553398058252427</v>
      </c>
      <c r="D49" s="8" t="s">
        <v>164</v>
      </c>
    </row>
    <row r="50" spans="1:4" x14ac:dyDescent="0.25">
      <c r="A50" s="70"/>
      <c r="B50" s="83">
        <v>15</v>
      </c>
      <c r="C50" s="27">
        <f t="shared" si="4"/>
        <v>7.281553398058252E-2</v>
      </c>
      <c r="D50" s="74" t="s">
        <v>139</v>
      </c>
    </row>
    <row r="51" spans="1:4" x14ac:dyDescent="0.25">
      <c r="A51" s="70"/>
      <c r="B51" s="83">
        <v>15</v>
      </c>
      <c r="C51" s="27">
        <f t="shared" si="4"/>
        <v>7.281553398058252E-2</v>
      </c>
      <c r="D51" s="75" t="s">
        <v>116</v>
      </c>
    </row>
    <row r="52" spans="1:4" x14ac:dyDescent="0.25">
      <c r="A52" s="70"/>
      <c r="B52" s="83">
        <v>13</v>
      </c>
      <c r="C52" s="27">
        <f t="shared" si="4"/>
        <v>6.3106796116504854E-2</v>
      </c>
      <c r="D52" s="75" t="s">
        <v>141</v>
      </c>
    </row>
    <row r="53" spans="1:4" x14ac:dyDescent="0.25">
      <c r="A53" s="70"/>
      <c r="B53" s="83">
        <v>11</v>
      </c>
      <c r="C53" s="27">
        <f t="shared" si="4"/>
        <v>5.3398058252427182E-2</v>
      </c>
      <c r="D53" s="74" t="s">
        <v>94</v>
      </c>
    </row>
    <row r="54" spans="1:4" x14ac:dyDescent="0.25">
      <c r="A54" s="70"/>
      <c r="B54" s="83">
        <v>9</v>
      </c>
      <c r="C54" s="27">
        <f t="shared" si="4"/>
        <v>4.3689320388349516E-2</v>
      </c>
      <c r="D54" s="75" t="s">
        <v>70</v>
      </c>
    </row>
    <row r="55" spans="1:4" x14ac:dyDescent="0.25">
      <c r="A55" s="70"/>
      <c r="B55" s="83">
        <v>6</v>
      </c>
      <c r="C55" s="27">
        <f t="shared" si="4"/>
        <v>2.9126213592233011E-2</v>
      </c>
      <c r="D55" s="75" t="s">
        <v>119</v>
      </c>
    </row>
    <row r="56" spans="1:4" x14ac:dyDescent="0.25">
      <c r="A56" s="70"/>
      <c r="B56" s="83">
        <v>6</v>
      </c>
      <c r="C56" s="27">
        <f t="shared" si="4"/>
        <v>2.9126213592233011E-2</v>
      </c>
      <c r="D56" s="77" t="s">
        <v>371</v>
      </c>
    </row>
    <row r="57" spans="1:4" x14ac:dyDescent="0.25">
      <c r="A57" s="70"/>
      <c r="B57" s="83">
        <v>99</v>
      </c>
      <c r="C57" s="27">
        <f t="shared" si="4"/>
        <v>0.48058252427184467</v>
      </c>
      <c r="D57" s="74" t="s">
        <v>84</v>
      </c>
    </row>
    <row r="58" spans="1:4" x14ac:dyDescent="0.25">
      <c r="A58" s="71" t="s">
        <v>147</v>
      </c>
      <c r="B58" s="63">
        <v>206</v>
      </c>
      <c r="C58" s="81">
        <v>1</v>
      </c>
      <c r="D58" s="53"/>
    </row>
    <row r="59" spans="1:4" x14ac:dyDescent="0.25">
      <c r="A59" s="70" t="s">
        <v>148</v>
      </c>
      <c r="B59" s="83">
        <v>81</v>
      </c>
      <c r="C59" s="27">
        <f t="shared" ref="C59:C68" si="5">B59/B$69</f>
        <v>0.21657754010695188</v>
      </c>
      <c r="D59" s="74" t="s">
        <v>96</v>
      </c>
    </row>
    <row r="60" spans="1:4" x14ac:dyDescent="0.25">
      <c r="A60" s="70"/>
      <c r="B60" s="83">
        <v>47</v>
      </c>
      <c r="C60" s="27">
        <f t="shared" si="5"/>
        <v>0.12566844919786097</v>
      </c>
      <c r="D60" s="7" t="s">
        <v>164</v>
      </c>
    </row>
    <row r="61" spans="1:4" x14ac:dyDescent="0.25">
      <c r="A61" s="70"/>
      <c r="B61" s="83">
        <v>42</v>
      </c>
      <c r="C61" s="27">
        <f t="shared" si="5"/>
        <v>0.11229946524064172</v>
      </c>
      <c r="D61" s="75" t="s">
        <v>97</v>
      </c>
    </row>
    <row r="62" spans="1:4" x14ac:dyDescent="0.25">
      <c r="A62" s="70"/>
      <c r="B62" s="83">
        <v>34</v>
      </c>
      <c r="C62" s="27">
        <f t="shared" si="5"/>
        <v>9.0909090909090912E-2</v>
      </c>
      <c r="D62" s="75" t="s">
        <v>100</v>
      </c>
    </row>
    <row r="63" spans="1:4" x14ac:dyDescent="0.25">
      <c r="A63" s="70"/>
      <c r="B63" s="83">
        <v>26</v>
      </c>
      <c r="C63" s="27">
        <f t="shared" si="5"/>
        <v>6.9518716577540107E-2</v>
      </c>
      <c r="D63" s="75" t="s">
        <v>131</v>
      </c>
    </row>
    <row r="64" spans="1:4" x14ac:dyDescent="0.25">
      <c r="A64" s="70"/>
      <c r="B64" s="83">
        <v>20</v>
      </c>
      <c r="C64" s="27">
        <f t="shared" si="5"/>
        <v>5.3475935828877004E-2</v>
      </c>
      <c r="D64" s="75" t="s">
        <v>92</v>
      </c>
    </row>
    <row r="65" spans="1:6" x14ac:dyDescent="0.25">
      <c r="A65" s="70"/>
      <c r="B65" s="83">
        <v>13</v>
      </c>
      <c r="C65" s="27">
        <f t="shared" si="5"/>
        <v>3.4759358288770054E-2</v>
      </c>
      <c r="D65" s="74" t="s">
        <v>372</v>
      </c>
    </row>
    <row r="66" spans="1:6" x14ac:dyDescent="0.25">
      <c r="A66" s="70"/>
      <c r="B66" s="83">
        <v>9</v>
      </c>
      <c r="C66" s="27">
        <f t="shared" si="5"/>
        <v>2.4064171122994651E-2</v>
      </c>
      <c r="D66" s="74" t="s">
        <v>125</v>
      </c>
    </row>
    <row r="67" spans="1:6" x14ac:dyDescent="0.25">
      <c r="A67" s="70"/>
      <c r="B67" s="83">
        <v>9</v>
      </c>
      <c r="C67" s="27">
        <f t="shared" si="5"/>
        <v>2.4064171122994651E-2</v>
      </c>
      <c r="D67" s="74" t="s">
        <v>105</v>
      </c>
    </row>
    <row r="68" spans="1:6" x14ac:dyDescent="0.25">
      <c r="A68" s="70"/>
      <c r="B68" s="83">
        <v>93</v>
      </c>
      <c r="C68" s="27">
        <f t="shared" si="5"/>
        <v>0.24866310160427807</v>
      </c>
      <c r="D68" s="74" t="s">
        <v>84</v>
      </c>
    </row>
    <row r="69" spans="1:6" x14ac:dyDescent="0.25">
      <c r="A69" s="71" t="s">
        <v>149</v>
      </c>
      <c r="B69" s="63">
        <v>374</v>
      </c>
      <c r="C69" s="81">
        <v>1</v>
      </c>
      <c r="D69" s="53"/>
    </row>
    <row r="70" spans="1:6" x14ac:dyDescent="0.25">
      <c r="A70" s="72" t="s">
        <v>383</v>
      </c>
      <c r="B70" s="83">
        <v>56</v>
      </c>
      <c r="C70" s="27">
        <f>B70/B$75</f>
        <v>0.36363636363636365</v>
      </c>
      <c r="D70" s="8" t="s">
        <v>164</v>
      </c>
      <c r="F70" s="19"/>
    </row>
    <row r="71" spans="1:6" x14ac:dyDescent="0.25">
      <c r="A71" s="70" t="s">
        <v>382</v>
      </c>
      <c r="B71" s="83">
        <v>13</v>
      </c>
      <c r="C71" s="27">
        <f t="shared" ref="C71:C74" si="6">B71/B$75</f>
        <v>8.4415584415584416E-2</v>
      </c>
      <c r="D71" s="74" t="s">
        <v>112</v>
      </c>
    </row>
    <row r="72" spans="1:6" x14ac:dyDescent="0.25">
      <c r="A72" s="70"/>
      <c r="B72" s="83">
        <v>8</v>
      </c>
      <c r="C72" s="27">
        <f t="shared" si="6"/>
        <v>5.1948051948051951E-2</v>
      </c>
      <c r="D72" s="74" t="s">
        <v>121</v>
      </c>
    </row>
    <row r="73" spans="1:6" x14ac:dyDescent="0.25">
      <c r="A73" s="70"/>
      <c r="B73" s="83">
        <v>8</v>
      </c>
      <c r="C73" s="27">
        <f t="shared" si="6"/>
        <v>5.1948051948051951E-2</v>
      </c>
      <c r="D73" s="74" t="s">
        <v>131</v>
      </c>
    </row>
    <row r="74" spans="1:6" x14ac:dyDescent="0.25">
      <c r="A74" s="70"/>
      <c r="B74" s="83">
        <v>69</v>
      </c>
      <c r="C74" s="27">
        <f t="shared" si="6"/>
        <v>0.44805194805194803</v>
      </c>
      <c r="D74" s="74" t="s">
        <v>84</v>
      </c>
    </row>
    <row r="75" spans="1:6" x14ac:dyDescent="0.25">
      <c r="A75" s="71" t="s">
        <v>150</v>
      </c>
      <c r="B75" s="63">
        <v>154</v>
      </c>
      <c r="C75" s="81">
        <v>1</v>
      </c>
      <c r="D75" s="53"/>
    </row>
    <row r="76" spans="1:6" x14ac:dyDescent="0.25">
      <c r="A76" s="72" t="s">
        <v>165</v>
      </c>
      <c r="B76" s="83">
        <v>14</v>
      </c>
      <c r="C76" s="27">
        <f>B76/B$89</f>
        <v>6.7632850241545889E-2</v>
      </c>
      <c r="D76" s="74" t="s">
        <v>131</v>
      </c>
    </row>
    <row r="77" spans="1:6" ht="31.5" customHeight="1" x14ac:dyDescent="0.25">
      <c r="A77" s="70"/>
      <c r="B77" s="83">
        <v>13</v>
      </c>
      <c r="C77" s="27">
        <f t="shared" ref="C77:C88" si="7">B77/B$89</f>
        <v>6.280193236714976E-2</v>
      </c>
      <c r="D77" s="76" t="s">
        <v>120</v>
      </c>
    </row>
    <row r="78" spans="1:6" x14ac:dyDescent="0.25">
      <c r="A78" s="70"/>
      <c r="B78" s="83">
        <v>11</v>
      </c>
      <c r="C78" s="27">
        <f t="shared" si="7"/>
        <v>5.3140096618357488E-2</v>
      </c>
      <c r="D78" s="74" t="s">
        <v>114</v>
      </c>
    </row>
    <row r="79" spans="1:6" x14ac:dyDescent="0.25">
      <c r="A79" s="70"/>
      <c r="B79" s="83">
        <v>10</v>
      </c>
      <c r="C79" s="27">
        <f t="shared" si="7"/>
        <v>4.8309178743961352E-2</v>
      </c>
      <c r="D79" s="74" t="s">
        <v>99</v>
      </c>
    </row>
    <row r="80" spans="1:6" ht="30" x14ac:dyDescent="0.25">
      <c r="A80" s="70"/>
      <c r="B80" s="83">
        <v>10</v>
      </c>
      <c r="C80" s="27">
        <f t="shared" si="7"/>
        <v>4.8309178743961352E-2</v>
      </c>
      <c r="D80" s="76" t="s">
        <v>124</v>
      </c>
    </row>
    <row r="81" spans="1:4" x14ac:dyDescent="0.25">
      <c r="A81" s="70"/>
      <c r="B81" s="83">
        <v>10</v>
      </c>
      <c r="C81" s="27">
        <f t="shared" si="7"/>
        <v>4.8309178743961352E-2</v>
      </c>
      <c r="D81" s="74" t="s">
        <v>105</v>
      </c>
    </row>
    <row r="82" spans="1:4" x14ac:dyDescent="0.25">
      <c r="A82" s="70"/>
      <c r="B82" s="83">
        <v>9</v>
      </c>
      <c r="C82" s="27">
        <f t="shared" si="7"/>
        <v>4.3478260869565216E-2</v>
      </c>
      <c r="D82" s="74" t="s">
        <v>127</v>
      </c>
    </row>
    <row r="83" spans="1:4" x14ac:dyDescent="0.25">
      <c r="A83" s="70"/>
      <c r="B83" s="83">
        <v>8</v>
      </c>
      <c r="C83" s="27">
        <f t="shared" si="7"/>
        <v>3.864734299516908E-2</v>
      </c>
      <c r="D83" s="74" t="s">
        <v>133</v>
      </c>
    </row>
    <row r="84" spans="1:4" x14ac:dyDescent="0.25">
      <c r="A84" s="70"/>
      <c r="B84" s="83">
        <v>6</v>
      </c>
      <c r="C84" s="27">
        <f t="shared" si="7"/>
        <v>2.8985507246376812E-2</v>
      </c>
      <c r="D84" s="74" t="s">
        <v>121</v>
      </c>
    </row>
    <row r="85" spans="1:4" x14ac:dyDescent="0.25">
      <c r="A85" s="70"/>
      <c r="B85" s="83">
        <v>6</v>
      </c>
      <c r="C85" s="27">
        <f t="shared" si="7"/>
        <v>2.8985507246376812E-2</v>
      </c>
      <c r="D85" s="74" t="s">
        <v>123</v>
      </c>
    </row>
    <row r="86" spans="1:4" x14ac:dyDescent="0.25">
      <c r="A86" s="70"/>
      <c r="B86" s="83">
        <v>6</v>
      </c>
      <c r="C86" s="27">
        <f t="shared" si="7"/>
        <v>2.8985507246376812E-2</v>
      </c>
      <c r="D86" s="74" t="s">
        <v>112</v>
      </c>
    </row>
    <row r="87" spans="1:4" x14ac:dyDescent="0.25">
      <c r="A87" s="70"/>
      <c r="B87" s="83">
        <v>6</v>
      </c>
      <c r="C87" s="27">
        <f t="shared" si="7"/>
        <v>2.8985507246376812E-2</v>
      </c>
      <c r="D87" s="74" t="s">
        <v>70</v>
      </c>
    </row>
    <row r="88" spans="1:4" x14ac:dyDescent="0.25">
      <c r="A88" s="70"/>
      <c r="B88" s="83">
        <v>98</v>
      </c>
      <c r="C88" s="27">
        <f t="shared" si="7"/>
        <v>0.47342995169082125</v>
      </c>
      <c r="D88" s="74" t="s">
        <v>84</v>
      </c>
    </row>
    <row r="89" spans="1:4" x14ac:dyDescent="0.25">
      <c r="A89" s="71" t="s">
        <v>151</v>
      </c>
      <c r="B89" s="63">
        <v>207</v>
      </c>
      <c r="C89" s="81">
        <v>1</v>
      </c>
      <c r="D89" s="53"/>
    </row>
    <row r="90" spans="1:4" ht="21.75" customHeight="1" x14ac:dyDescent="0.25">
      <c r="A90" s="72" t="s">
        <v>384</v>
      </c>
      <c r="B90" s="83">
        <v>17</v>
      </c>
      <c r="C90" s="27">
        <f>B90/B$99</f>
        <v>0.11643835616438356</v>
      </c>
      <c r="D90" s="74" t="s">
        <v>131</v>
      </c>
    </row>
    <row r="91" spans="1:4" x14ac:dyDescent="0.25">
      <c r="A91" s="70" t="s">
        <v>385</v>
      </c>
      <c r="B91" s="83">
        <v>12</v>
      </c>
      <c r="C91" s="27">
        <f t="shared" ref="C91:C98" si="8">B91/B$99</f>
        <v>8.2191780821917804E-2</v>
      </c>
      <c r="D91" s="74" t="s">
        <v>125</v>
      </c>
    </row>
    <row r="92" spans="1:4" x14ac:dyDescent="0.25">
      <c r="A92" s="70" t="s">
        <v>382</v>
      </c>
      <c r="B92" s="83">
        <v>11</v>
      </c>
      <c r="C92" s="27">
        <f t="shared" si="8"/>
        <v>7.5342465753424653E-2</v>
      </c>
      <c r="D92" s="74" t="s">
        <v>92</v>
      </c>
    </row>
    <row r="93" spans="1:4" x14ac:dyDescent="0.25">
      <c r="A93" s="70"/>
      <c r="B93" s="83">
        <v>10</v>
      </c>
      <c r="C93" s="27">
        <f t="shared" si="8"/>
        <v>6.8493150684931503E-2</v>
      </c>
      <c r="D93" s="74" t="s">
        <v>97</v>
      </c>
    </row>
    <row r="94" spans="1:4" x14ac:dyDescent="0.25">
      <c r="A94" s="70"/>
      <c r="B94" s="83">
        <v>10</v>
      </c>
      <c r="C94" s="27">
        <f t="shared" si="8"/>
        <v>6.8493150684931503E-2</v>
      </c>
      <c r="D94" s="7" t="s">
        <v>164</v>
      </c>
    </row>
    <row r="95" spans="1:4" x14ac:dyDescent="0.25">
      <c r="A95" s="70"/>
      <c r="B95" s="83">
        <v>9</v>
      </c>
      <c r="C95" s="27">
        <f t="shared" si="8"/>
        <v>6.1643835616438353E-2</v>
      </c>
      <c r="D95" s="74" t="s">
        <v>373</v>
      </c>
    </row>
    <row r="96" spans="1:4" ht="30" x14ac:dyDescent="0.25">
      <c r="A96" s="70"/>
      <c r="B96" s="83">
        <v>7</v>
      </c>
      <c r="C96" s="27">
        <f t="shared" si="8"/>
        <v>4.7945205479452052E-2</v>
      </c>
      <c r="D96" s="76" t="s">
        <v>104</v>
      </c>
    </row>
    <row r="97" spans="1:4" x14ac:dyDescent="0.25">
      <c r="A97" s="70"/>
      <c r="B97" s="83">
        <v>6</v>
      </c>
      <c r="C97" s="27">
        <f t="shared" si="8"/>
        <v>4.1095890410958902E-2</v>
      </c>
      <c r="D97" s="74" t="s">
        <v>116</v>
      </c>
    </row>
    <row r="98" spans="1:4" x14ac:dyDescent="0.25">
      <c r="A98" s="70"/>
      <c r="B98" s="83">
        <v>64</v>
      </c>
      <c r="C98" s="27">
        <f t="shared" si="8"/>
        <v>0.43835616438356162</v>
      </c>
      <c r="D98" s="74" t="s">
        <v>84</v>
      </c>
    </row>
    <row r="99" spans="1:4" x14ac:dyDescent="0.25">
      <c r="A99" s="71" t="s">
        <v>152</v>
      </c>
      <c r="B99" s="63">
        <v>146</v>
      </c>
      <c r="C99" s="81">
        <v>1</v>
      </c>
      <c r="D99" s="53"/>
    </row>
    <row r="100" spans="1:4" x14ac:dyDescent="0.25">
      <c r="A100" s="70" t="s">
        <v>153</v>
      </c>
      <c r="B100" s="83">
        <v>67</v>
      </c>
      <c r="C100" s="27">
        <f>B100/B$104</f>
        <v>0.42138364779874216</v>
      </c>
      <c r="D100" s="8" t="s">
        <v>164</v>
      </c>
    </row>
    <row r="101" spans="1:4" x14ac:dyDescent="0.25">
      <c r="A101" s="70"/>
      <c r="B101" s="83">
        <v>33</v>
      </c>
      <c r="C101" s="27">
        <f t="shared" ref="C101:C103" si="9">B101/B$104</f>
        <v>0.20754716981132076</v>
      </c>
      <c r="D101" s="74" t="s">
        <v>140</v>
      </c>
    </row>
    <row r="102" spans="1:4" x14ac:dyDescent="0.25">
      <c r="A102" s="70"/>
      <c r="B102" s="83">
        <v>7</v>
      </c>
      <c r="C102" s="27">
        <f t="shared" si="9"/>
        <v>4.40251572327044E-2</v>
      </c>
      <c r="D102" s="74" t="s">
        <v>370</v>
      </c>
    </row>
    <row r="103" spans="1:4" x14ac:dyDescent="0.25">
      <c r="A103" s="70"/>
      <c r="B103" s="83">
        <v>52</v>
      </c>
      <c r="C103" s="27">
        <f t="shared" si="9"/>
        <v>0.32704402515723269</v>
      </c>
      <c r="D103" s="74" t="s">
        <v>84</v>
      </c>
    </row>
    <row r="104" spans="1:4" x14ac:dyDescent="0.25">
      <c r="A104" s="71" t="s">
        <v>154</v>
      </c>
      <c r="B104" s="63">
        <v>159</v>
      </c>
      <c r="C104" s="81">
        <v>1</v>
      </c>
      <c r="D104" s="53"/>
    </row>
    <row r="105" spans="1:4" x14ac:dyDescent="0.25">
      <c r="A105" s="72" t="s">
        <v>386</v>
      </c>
      <c r="B105" s="83">
        <v>38</v>
      </c>
      <c r="C105" s="27">
        <f>B105/B$114</f>
        <v>0.25675675675675674</v>
      </c>
      <c r="D105" s="74" t="s">
        <v>121</v>
      </c>
    </row>
    <row r="106" spans="1:4" x14ac:dyDescent="0.25">
      <c r="A106" s="70" t="s">
        <v>382</v>
      </c>
      <c r="B106" s="83">
        <v>24</v>
      </c>
      <c r="C106" s="27">
        <f t="shared" ref="C106:C113" si="10">B106/B$114</f>
        <v>0.16216216216216217</v>
      </c>
      <c r="D106" s="7" t="s">
        <v>164</v>
      </c>
    </row>
    <row r="107" spans="1:4" x14ac:dyDescent="0.25">
      <c r="A107" s="70"/>
      <c r="B107" s="83">
        <v>10</v>
      </c>
      <c r="C107" s="27">
        <f t="shared" si="10"/>
        <v>6.7567567567567571E-2</v>
      </c>
      <c r="D107" s="74" t="s">
        <v>131</v>
      </c>
    </row>
    <row r="108" spans="1:4" x14ac:dyDescent="0.25">
      <c r="A108" s="70"/>
      <c r="B108" s="83">
        <v>9</v>
      </c>
      <c r="C108" s="27">
        <f t="shared" si="10"/>
        <v>6.0810810810810814E-2</v>
      </c>
      <c r="D108" s="74" t="s">
        <v>112</v>
      </c>
    </row>
    <row r="109" spans="1:4" ht="17.25" customHeight="1" x14ac:dyDescent="0.25">
      <c r="A109" s="70"/>
      <c r="B109" s="83">
        <v>8</v>
      </c>
      <c r="C109" s="27">
        <f t="shared" si="10"/>
        <v>5.4054054054054057E-2</v>
      </c>
      <c r="D109" s="76" t="s">
        <v>120</v>
      </c>
    </row>
    <row r="110" spans="1:4" x14ac:dyDescent="0.25">
      <c r="A110" s="70"/>
      <c r="B110" s="83">
        <v>7</v>
      </c>
      <c r="C110" s="27">
        <f t="shared" si="10"/>
        <v>4.72972972972973E-2</v>
      </c>
      <c r="D110" s="74" t="s">
        <v>134</v>
      </c>
    </row>
    <row r="111" spans="1:4" x14ac:dyDescent="0.25">
      <c r="A111" s="70"/>
      <c r="B111" s="83">
        <v>6</v>
      </c>
      <c r="C111" s="27">
        <f t="shared" si="10"/>
        <v>4.0540540540540543E-2</v>
      </c>
      <c r="D111" s="74" t="s">
        <v>126</v>
      </c>
    </row>
    <row r="112" spans="1:4" x14ac:dyDescent="0.25">
      <c r="A112" s="70"/>
      <c r="B112" s="83">
        <v>6</v>
      </c>
      <c r="C112" s="27">
        <f t="shared" si="10"/>
        <v>4.0540540540540543E-2</v>
      </c>
      <c r="D112" s="74" t="s">
        <v>18</v>
      </c>
    </row>
    <row r="113" spans="1:4" x14ac:dyDescent="0.25">
      <c r="A113" s="70"/>
      <c r="B113" s="83">
        <v>40</v>
      </c>
      <c r="C113" s="27">
        <f t="shared" si="10"/>
        <v>0.27027027027027029</v>
      </c>
      <c r="D113" s="74" t="s">
        <v>84</v>
      </c>
    </row>
    <row r="114" spans="1:4" x14ac:dyDescent="0.25">
      <c r="A114" s="71" t="s">
        <v>155</v>
      </c>
      <c r="B114" s="63">
        <v>148</v>
      </c>
      <c r="C114" s="81">
        <v>1</v>
      </c>
      <c r="D114" s="53"/>
    </row>
    <row r="115" spans="1:4" x14ac:dyDescent="0.25">
      <c r="A115" s="70" t="s">
        <v>156</v>
      </c>
      <c r="B115" s="84">
        <v>217</v>
      </c>
      <c r="C115" s="27">
        <f>B115/B$123</f>
        <v>0.38819320214669051</v>
      </c>
      <c r="D115" s="78" t="s">
        <v>121</v>
      </c>
    </row>
    <row r="116" spans="1:4" x14ac:dyDescent="0.25">
      <c r="A116" s="70"/>
      <c r="B116" s="84">
        <v>86</v>
      </c>
      <c r="C116" s="27">
        <f t="shared" ref="C116:C122" si="11">B116/B$123</f>
        <v>0.15384615384615385</v>
      </c>
      <c r="D116" s="78" t="s">
        <v>112</v>
      </c>
    </row>
    <row r="117" spans="1:4" x14ac:dyDescent="0.25">
      <c r="A117" s="70"/>
      <c r="B117" s="84">
        <v>86</v>
      </c>
      <c r="C117" s="27">
        <f t="shared" si="11"/>
        <v>0.15384615384615385</v>
      </c>
      <c r="D117" s="7" t="s">
        <v>164</v>
      </c>
    </row>
    <row r="118" spans="1:4" x14ac:dyDescent="0.25">
      <c r="A118" s="70"/>
      <c r="B118" s="84">
        <v>68</v>
      </c>
      <c r="C118" s="27">
        <f t="shared" si="11"/>
        <v>0.12164579606440072</v>
      </c>
      <c r="D118" s="79" t="s">
        <v>107</v>
      </c>
    </row>
    <row r="119" spans="1:4" x14ac:dyDescent="0.25">
      <c r="A119" s="70"/>
      <c r="B119" s="84">
        <v>29</v>
      </c>
      <c r="C119" s="27">
        <f t="shared" si="11"/>
        <v>5.1878354203935599E-2</v>
      </c>
      <c r="D119" s="78" t="s">
        <v>18</v>
      </c>
    </row>
    <row r="120" spans="1:4" x14ac:dyDescent="0.25">
      <c r="A120" s="70"/>
      <c r="B120" s="84">
        <v>11</v>
      </c>
      <c r="C120" s="27">
        <f t="shared" si="11"/>
        <v>1.9677996422182469E-2</v>
      </c>
      <c r="D120" s="79" t="s">
        <v>100</v>
      </c>
    </row>
    <row r="121" spans="1:4" x14ac:dyDescent="0.25">
      <c r="A121" s="70"/>
      <c r="B121" s="84">
        <v>8</v>
      </c>
      <c r="C121" s="27">
        <f t="shared" si="11"/>
        <v>1.4311270125223614E-2</v>
      </c>
      <c r="D121" s="79" t="s">
        <v>114</v>
      </c>
    </row>
    <row r="122" spans="1:4" x14ac:dyDescent="0.25">
      <c r="A122" s="70"/>
      <c r="B122" s="84">
        <v>54</v>
      </c>
      <c r="C122" s="27">
        <f t="shared" si="11"/>
        <v>9.6601073345259386E-2</v>
      </c>
      <c r="D122" s="79" t="s">
        <v>84</v>
      </c>
    </row>
    <row r="123" spans="1:4" x14ac:dyDescent="0.25">
      <c r="A123" s="71" t="s">
        <v>157</v>
      </c>
      <c r="B123" s="63">
        <v>559</v>
      </c>
      <c r="C123" s="81">
        <v>1</v>
      </c>
      <c r="D123" s="53"/>
    </row>
    <row r="124" spans="1:4" x14ac:dyDescent="0.25">
      <c r="A124" s="70" t="s">
        <v>158</v>
      </c>
      <c r="B124" s="83">
        <v>70</v>
      </c>
      <c r="C124" s="27">
        <f>B124/B$132</f>
        <v>0.26315789473684209</v>
      </c>
      <c r="D124" s="74" t="s">
        <v>108</v>
      </c>
    </row>
    <row r="125" spans="1:4" x14ac:dyDescent="0.25">
      <c r="A125" s="70"/>
      <c r="B125" s="83">
        <v>46</v>
      </c>
      <c r="C125" s="27">
        <f t="shared" ref="C125:C131" si="12">B125/B$132</f>
        <v>0.17293233082706766</v>
      </c>
      <c r="D125" s="75" t="s">
        <v>125</v>
      </c>
    </row>
    <row r="126" spans="1:4" x14ac:dyDescent="0.25">
      <c r="A126" s="70"/>
      <c r="B126" s="83">
        <v>34</v>
      </c>
      <c r="C126" s="27">
        <f t="shared" si="12"/>
        <v>0.12781954887218044</v>
      </c>
      <c r="D126" s="7" t="s">
        <v>164</v>
      </c>
    </row>
    <row r="127" spans="1:4" x14ac:dyDescent="0.25">
      <c r="A127" s="70"/>
      <c r="B127" s="83">
        <v>31</v>
      </c>
      <c r="C127" s="27">
        <f t="shared" si="12"/>
        <v>0.11654135338345864</v>
      </c>
      <c r="D127" s="74" t="s">
        <v>373</v>
      </c>
    </row>
    <row r="128" spans="1:4" x14ac:dyDescent="0.25">
      <c r="A128" s="70"/>
      <c r="B128" s="83">
        <v>9</v>
      </c>
      <c r="C128" s="27">
        <f t="shared" si="12"/>
        <v>3.3834586466165412E-2</v>
      </c>
      <c r="D128" s="74" t="s">
        <v>106</v>
      </c>
    </row>
    <row r="129" spans="1:4" x14ac:dyDescent="0.25">
      <c r="A129" s="70"/>
      <c r="B129" s="83">
        <v>7</v>
      </c>
      <c r="C129" s="27">
        <f t="shared" si="12"/>
        <v>2.6315789473684209E-2</v>
      </c>
      <c r="D129" s="74" t="s">
        <v>98</v>
      </c>
    </row>
    <row r="130" spans="1:4" x14ac:dyDescent="0.25">
      <c r="A130" s="70"/>
      <c r="B130" s="83">
        <v>6</v>
      </c>
      <c r="C130" s="27">
        <f t="shared" si="12"/>
        <v>2.2556390977443608E-2</v>
      </c>
      <c r="D130" s="74" t="s">
        <v>111</v>
      </c>
    </row>
    <row r="131" spans="1:4" x14ac:dyDescent="0.25">
      <c r="A131" s="70"/>
      <c r="B131" s="83">
        <v>63</v>
      </c>
      <c r="C131" s="27">
        <f t="shared" si="12"/>
        <v>0.23684210526315788</v>
      </c>
      <c r="D131" s="74" t="s">
        <v>84</v>
      </c>
    </row>
    <row r="132" spans="1:4" x14ac:dyDescent="0.25">
      <c r="A132" s="71" t="s">
        <v>159</v>
      </c>
      <c r="B132" s="63">
        <v>266</v>
      </c>
      <c r="C132" s="81">
        <v>1</v>
      </c>
      <c r="D132" s="53"/>
    </row>
    <row r="133" spans="1:4" x14ac:dyDescent="0.25">
      <c r="A133" s="86" t="s">
        <v>83</v>
      </c>
      <c r="B133" s="85">
        <v>3655</v>
      </c>
      <c r="C133" s="82"/>
      <c r="D133" s="80"/>
    </row>
    <row r="134" spans="1:4" ht="15.75" x14ac:dyDescent="0.25">
      <c r="A134" s="101" t="s">
        <v>87</v>
      </c>
      <c r="B134" s="100"/>
      <c r="C134" s="100"/>
      <c r="D134" s="102"/>
    </row>
    <row r="135" spans="1:4" ht="89.25" customHeight="1" x14ac:dyDescent="0.25">
      <c r="A135" s="87" t="s">
        <v>387</v>
      </c>
      <c r="B135" s="88"/>
      <c r="C135" s="88"/>
      <c r="D135" s="89"/>
    </row>
  </sheetData>
  <sortState ref="B130:C173">
    <sortCondition descending="1" ref="B130:B173"/>
  </sortState>
  <mergeCells count="4">
    <mergeCell ref="A1:D1"/>
    <mergeCell ref="A2:D2"/>
    <mergeCell ref="A134:D134"/>
    <mergeCell ref="A135:D135"/>
  </mergeCells>
  <pageMargins left="0.7" right="0.7" top="0.75" bottom="0.75" header="0.3" footer="0.3"/>
  <pageSetup scale="80" fitToHeight="0" orientation="portrait" r:id="rId1"/>
  <headerFooter>
    <oddFooter>&amp;C&amp;8Where Did 9th Graders Go to School the Previous Year? - page &amp;P</oddFooter>
  </headerFooter>
  <rowBreaks count="3" manualBreakCount="3">
    <brk id="42" max="16383" man="1"/>
    <brk id="89" max="16383" man="1"/>
    <brk id="12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2"/>
  <sheetViews>
    <sheetView topLeftCell="A279" workbookViewId="0">
      <selection activeCell="A312" sqref="A312:XFD328"/>
    </sheetView>
  </sheetViews>
  <sheetFormatPr defaultRowHeight="15" x14ac:dyDescent="0.25"/>
  <cols>
    <col min="1" max="1" width="26" customWidth="1"/>
    <col min="2" max="2" width="37.42578125" style="15" hidden="1" customWidth="1"/>
    <col min="3" max="3" width="20.42578125" customWidth="1"/>
    <col min="4" max="4" width="19" customWidth="1"/>
    <col min="5" max="5" width="44.42578125" style="15" customWidth="1"/>
  </cols>
  <sheetData>
    <row r="1" spans="1:5" ht="45.75" customHeight="1" x14ac:dyDescent="0.25">
      <c r="A1" s="103" t="s">
        <v>352</v>
      </c>
      <c r="B1" s="103"/>
      <c r="C1" s="103"/>
      <c r="D1" s="103"/>
      <c r="E1" s="103"/>
    </row>
    <row r="2" spans="1:5" ht="74.25" customHeight="1" x14ac:dyDescent="0.25">
      <c r="A2" s="96" t="s">
        <v>354</v>
      </c>
      <c r="B2" s="96"/>
      <c r="C2" s="96"/>
      <c r="D2" s="96"/>
      <c r="E2" s="96"/>
    </row>
    <row r="3" spans="1:5" ht="45" x14ac:dyDescent="0.25">
      <c r="A3" s="30" t="s">
        <v>346</v>
      </c>
      <c r="B3" s="33" t="s">
        <v>347</v>
      </c>
      <c r="C3" s="30" t="s">
        <v>348</v>
      </c>
      <c r="D3" s="30" t="s">
        <v>349</v>
      </c>
      <c r="E3" s="33" t="s">
        <v>351</v>
      </c>
    </row>
    <row r="4" spans="1:5" x14ac:dyDescent="0.25">
      <c r="A4" s="7" t="s">
        <v>55</v>
      </c>
      <c r="B4" s="13" t="s">
        <v>53</v>
      </c>
      <c r="C4" s="7">
        <v>21</v>
      </c>
      <c r="D4" s="8">
        <f>C4/C$7</f>
        <v>0.39622641509433965</v>
      </c>
      <c r="E4" s="45" t="s">
        <v>53</v>
      </c>
    </row>
    <row r="5" spans="1:5" x14ac:dyDescent="0.25">
      <c r="A5" s="7"/>
      <c r="B5" s="13" t="s">
        <v>166</v>
      </c>
      <c r="C5" s="7">
        <v>16</v>
      </c>
      <c r="D5" s="8">
        <f>C5/C$7</f>
        <v>0.30188679245283018</v>
      </c>
      <c r="E5" s="13" t="s">
        <v>166</v>
      </c>
    </row>
    <row r="6" spans="1:5" x14ac:dyDescent="0.25">
      <c r="A6" s="7"/>
      <c r="B6" s="13" t="s">
        <v>160</v>
      </c>
      <c r="C6" s="7">
        <f>C7-(C5+C4)</f>
        <v>16</v>
      </c>
      <c r="D6" s="8">
        <f>C6/C$7</f>
        <v>0.30188679245283018</v>
      </c>
      <c r="E6" s="13" t="s">
        <v>160</v>
      </c>
    </row>
    <row r="7" spans="1:5" x14ac:dyDescent="0.25">
      <c r="A7" s="5" t="s">
        <v>167</v>
      </c>
      <c r="B7" s="38"/>
      <c r="C7" s="5">
        <v>53</v>
      </c>
      <c r="D7" s="42">
        <f>C7/C$7</f>
        <v>1</v>
      </c>
      <c r="E7" s="38"/>
    </row>
    <row r="8" spans="1:5" x14ac:dyDescent="0.25">
      <c r="A8" s="31" t="s">
        <v>43</v>
      </c>
      <c r="B8" s="13" t="s">
        <v>42</v>
      </c>
      <c r="C8" s="7">
        <v>36</v>
      </c>
      <c r="D8" s="3">
        <f>C8/C$11</f>
        <v>0.5625</v>
      </c>
      <c r="E8" s="45" t="s">
        <v>42</v>
      </c>
    </row>
    <row r="9" spans="1:5" x14ac:dyDescent="0.25">
      <c r="A9" s="31"/>
      <c r="B9" s="13" t="s">
        <v>168</v>
      </c>
      <c r="C9" s="7">
        <v>20</v>
      </c>
      <c r="D9" s="3">
        <f>C9/C$11</f>
        <v>0.3125</v>
      </c>
      <c r="E9" s="13" t="s">
        <v>168</v>
      </c>
    </row>
    <row r="10" spans="1:5" x14ac:dyDescent="0.25">
      <c r="A10" s="31"/>
      <c r="B10" s="13" t="s">
        <v>160</v>
      </c>
      <c r="C10" s="7">
        <f>C11-(C9+C8)</f>
        <v>8</v>
      </c>
      <c r="D10" s="3">
        <f>C10/C$11</f>
        <v>0.125</v>
      </c>
      <c r="E10" s="13" t="s">
        <v>160</v>
      </c>
    </row>
    <row r="11" spans="1:5" x14ac:dyDescent="0.25">
      <c r="A11" s="5" t="s">
        <v>169</v>
      </c>
      <c r="B11" s="38"/>
      <c r="C11" s="5">
        <v>64</v>
      </c>
      <c r="D11" s="42">
        <f>C11/C$11</f>
        <v>1</v>
      </c>
      <c r="E11" s="38"/>
    </row>
    <row r="12" spans="1:5" x14ac:dyDescent="0.25">
      <c r="A12" s="7" t="s">
        <v>14</v>
      </c>
      <c r="B12" s="13" t="s">
        <v>170</v>
      </c>
      <c r="C12" s="7">
        <v>46</v>
      </c>
      <c r="D12" s="3">
        <f>C12/C$16</f>
        <v>0.44230769230769229</v>
      </c>
      <c r="E12" s="13" t="s">
        <v>170</v>
      </c>
    </row>
    <row r="13" spans="1:5" x14ac:dyDescent="0.25">
      <c r="A13" s="7"/>
      <c r="B13" s="13" t="s">
        <v>10</v>
      </c>
      <c r="C13" s="7">
        <v>44</v>
      </c>
      <c r="D13" s="3">
        <f>C13/C$16</f>
        <v>0.42307692307692307</v>
      </c>
      <c r="E13" s="45" t="s">
        <v>10</v>
      </c>
    </row>
    <row r="14" spans="1:5" x14ac:dyDescent="0.25">
      <c r="A14" s="7"/>
      <c r="B14" s="13" t="s">
        <v>103</v>
      </c>
      <c r="C14" s="7">
        <v>7</v>
      </c>
      <c r="D14" s="3">
        <f>C14/C$16</f>
        <v>6.7307692307692304E-2</v>
      </c>
      <c r="E14" s="9" t="s">
        <v>350</v>
      </c>
    </row>
    <row r="15" spans="1:5" x14ac:dyDescent="0.25">
      <c r="A15" s="7"/>
      <c r="B15" s="13" t="s">
        <v>160</v>
      </c>
      <c r="C15" s="7">
        <f>C16-(C12+C13+C14)</f>
        <v>7</v>
      </c>
      <c r="D15" s="3">
        <f>C15/C$16</f>
        <v>6.7307692307692304E-2</v>
      </c>
      <c r="E15" s="13" t="s">
        <v>160</v>
      </c>
    </row>
    <row r="16" spans="1:5" x14ac:dyDescent="0.25">
      <c r="A16" s="5" t="s">
        <v>171</v>
      </c>
      <c r="B16" s="38"/>
      <c r="C16" s="5">
        <v>104</v>
      </c>
      <c r="D16" s="42">
        <f>C16/C$16</f>
        <v>1</v>
      </c>
      <c r="E16" s="38"/>
    </row>
    <row r="17" spans="1:5" ht="30" x14ac:dyDescent="0.25">
      <c r="A17" s="7" t="s">
        <v>172</v>
      </c>
      <c r="B17" s="13" t="s">
        <v>173</v>
      </c>
      <c r="C17" s="7">
        <v>26</v>
      </c>
      <c r="D17" s="3">
        <f>C17/C$21</f>
        <v>0.21311475409836064</v>
      </c>
      <c r="E17" s="13" t="s">
        <v>173</v>
      </c>
    </row>
    <row r="18" spans="1:5" x14ac:dyDescent="0.25">
      <c r="A18" s="7"/>
      <c r="B18" s="13" t="s">
        <v>103</v>
      </c>
      <c r="C18" s="7">
        <v>10</v>
      </c>
      <c r="D18" s="3">
        <f t="shared" ref="D18:D20" si="0">C18/C$21</f>
        <v>8.1967213114754092E-2</v>
      </c>
      <c r="E18" s="9" t="s">
        <v>350</v>
      </c>
    </row>
    <row r="19" spans="1:5" x14ac:dyDescent="0.25">
      <c r="A19" s="7"/>
      <c r="B19" s="13" t="s">
        <v>174</v>
      </c>
      <c r="C19" s="7">
        <v>6</v>
      </c>
      <c r="D19" s="3">
        <f t="shared" si="0"/>
        <v>4.9180327868852458E-2</v>
      </c>
      <c r="E19" s="13" t="s">
        <v>174</v>
      </c>
    </row>
    <row r="20" spans="1:5" x14ac:dyDescent="0.25">
      <c r="A20" s="7"/>
      <c r="B20" s="13" t="s">
        <v>160</v>
      </c>
      <c r="C20" s="7">
        <f>C21-(C17+C18+C19)</f>
        <v>80</v>
      </c>
      <c r="D20" s="3">
        <f t="shared" si="0"/>
        <v>0.65573770491803274</v>
      </c>
      <c r="E20" s="13" t="s">
        <v>160</v>
      </c>
    </row>
    <row r="21" spans="1:5" x14ac:dyDescent="0.25">
      <c r="A21" s="5" t="s">
        <v>175</v>
      </c>
      <c r="B21" s="38"/>
      <c r="C21" s="5">
        <v>122</v>
      </c>
      <c r="D21" s="42">
        <f>C21/C$21</f>
        <v>1</v>
      </c>
      <c r="E21" s="38"/>
    </row>
    <row r="22" spans="1:5" x14ac:dyDescent="0.25">
      <c r="A22" s="7" t="s">
        <v>76</v>
      </c>
      <c r="B22" s="13" t="s">
        <v>103</v>
      </c>
      <c r="C22" s="7">
        <v>7</v>
      </c>
      <c r="D22" s="3">
        <f>C22/C$25</f>
        <v>8.7499999999999994E-2</v>
      </c>
      <c r="E22" s="9" t="s">
        <v>350</v>
      </c>
    </row>
    <row r="23" spans="1:5" x14ac:dyDescent="0.25">
      <c r="A23" s="7"/>
      <c r="B23" s="13" t="s">
        <v>72</v>
      </c>
      <c r="C23" s="7">
        <v>7</v>
      </c>
      <c r="D23" s="3">
        <f t="shared" ref="D23:D25" si="1">C23/C$25</f>
        <v>8.7499999999999994E-2</v>
      </c>
      <c r="E23" s="45" t="s">
        <v>72</v>
      </c>
    </row>
    <row r="24" spans="1:5" x14ac:dyDescent="0.25">
      <c r="A24" s="7"/>
      <c r="B24" s="13" t="s">
        <v>160</v>
      </c>
      <c r="C24" s="7">
        <f>C25-(C22+C23)</f>
        <v>66</v>
      </c>
      <c r="D24" s="3">
        <f t="shared" si="1"/>
        <v>0.82499999999999996</v>
      </c>
      <c r="E24" s="13" t="s">
        <v>160</v>
      </c>
    </row>
    <row r="25" spans="1:5" x14ac:dyDescent="0.25">
      <c r="A25" s="5" t="s">
        <v>176</v>
      </c>
      <c r="B25" s="38"/>
      <c r="C25" s="5">
        <v>80</v>
      </c>
      <c r="D25" s="42">
        <f t="shared" si="1"/>
        <v>1</v>
      </c>
      <c r="E25" s="38"/>
    </row>
    <row r="26" spans="1:5" x14ac:dyDescent="0.25">
      <c r="A26" s="7" t="s">
        <v>177</v>
      </c>
      <c r="B26" s="13" t="s">
        <v>178</v>
      </c>
      <c r="C26" s="7">
        <v>14</v>
      </c>
      <c r="D26" s="8">
        <f>C26/C$30</f>
        <v>0.22580645161290322</v>
      </c>
      <c r="E26" s="13" t="s">
        <v>178</v>
      </c>
    </row>
    <row r="27" spans="1:5" x14ac:dyDescent="0.25">
      <c r="A27" s="7"/>
      <c r="B27" s="13" t="s">
        <v>179</v>
      </c>
      <c r="C27" s="7">
        <v>12</v>
      </c>
      <c r="D27" s="8">
        <f t="shared" ref="D27:D30" si="2">C27/C$30</f>
        <v>0.19354838709677419</v>
      </c>
      <c r="E27" s="13" t="s">
        <v>179</v>
      </c>
    </row>
    <row r="28" spans="1:5" x14ac:dyDescent="0.25">
      <c r="A28" s="7"/>
      <c r="B28" s="13" t="s">
        <v>103</v>
      </c>
      <c r="C28" s="7">
        <v>10</v>
      </c>
      <c r="D28" s="8">
        <f t="shared" si="2"/>
        <v>0.16129032258064516</v>
      </c>
      <c r="E28" s="9" t="s">
        <v>350</v>
      </c>
    </row>
    <row r="29" spans="1:5" x14ac:dyDescent="0.25">
      <c r="A29" s="7"/>
      <c r="B29" s="13" t="s">
        <v>160</v>
      </c>
      <c r="C29" s="7">
        <f>C30-(C26+C27+C28)</f>
        <v>26</v>
      </c>
      <c r="D29" s="8">
        <f t="shared" si="2"/>
        <v>0.41935483870967744</v>
      </c>
      <c r="E29" s="13" t="s">
        <v>160</v>
      </c>
    </row>
    <row r="30" spans="1:5" x14ac:dyDescent="0.25">
      <c r="A30" s="5" t="s">
        <v>180</v>
      </c>
      <c r="B30" s="38"/>
      <c r="C30" s="5">
        <v>62</v>
      </c>
      <c r="D30" s="42">
        <f t="shared" si="2"/>
        <v>1</v>
      </c>
      <c r="E30" s="38"/>
    </row>
    <row r="31" spans="1:5" x14ac:dyDescent="0.25">
      <c r="A31" s="9" t="s">
        <v>197</v>
      </c>
      <c r="B31" s="13" t="s">
        <v>198</v>
      </c>
      <c r="C31" s="7">
        <v>42</v>
      </c>
      <c r="D31" s="8">
        <f>C31/C$36</f>
        <v>0.41176470588235292</v>
      </c>
      <c r="E31" s="13" t="s">
        <v>198</v>
      </c>
    </row>
    <row r="32" spans="1:5" x14ac:dyDescent="0.25">
      <c r="A32" s="9"/>
      <c r="B32" s="13" t="s">
        <v>182</v>
      </c>
      <c r="C32" s="7">
        <v>14</v>
      </c>
      <c r="D32" s="8">
        <f t="shared" ref="D32:D36" si="3">C32/C$36</f>
        <v>0.13725490196078433</v>
      </c>
      <c r="E32" s="13" t="s">
        <v>182</v>
      </c>
    </row>
    <row r="33" spans="1:5" x14ac:dyDescent="0.25">
      <c r="A33" s="9"/>
      <c r="B33" s="13" t="s">
        <v>174</v>
      </c>
      <c r="C33" s="7">
        <v>12</v>
      </c>
      <c r="D33" s="8">
        <f t="shared" si="3"/>
        <v>0.11764705882352941</v>
      </c>
      <c r="E33" s="13" t="s">
        <v>174</v>
      </c>
    </row>
    <row r="34" spans="1:5" x14ac:dyDescent="0.25">
      <c r="A34" s="9"/>
      <c r="B34" s="13" t="s">
        <v>103</v>
      </c>
      <c r="C34" s="7">
        <v>10</v>
      </c>
      <c r="D34" s="8">
        <f t="shared" si="3"/>
        <v>9.8039215686274508E-2</v>
      </c>
      <c r="E34" s="9" t="s">
        <v>350</v>
      </c>
    </row>
    <row r="35" spans="1:5" x14ac:dyDescent="0.25">
      <c r="A35" s="9"/>
      <c r="B35" s="13" t="s">
        <v>160</v>
      </c>
      <c r="C35" s="7">
        <v>24</v>
      </c>
      <c r="D35" s="8">
        <f t="shared" si="3"/>
        <v>0.23529411764705882</v>
      </c>
      <c r="E35" s="13" t="s">
        <v>160</v>
      </c>
    </row>
    <row r="36" spans="1:5" x14ac:dyDescent="0.25">
      <c r="A36" s="5" t="s">
        <v>201</v>
      </c>
      <c r="B36" s="38"/>
      <c r="C36" s="5">
        <v>102</v>
      </c>
      <c r="D36" s="42">
        <f t="shared" si="3"/>
        <v>1</v>
      </c>
      <c r="E36" s="38"/>
    </row>
    <row r="37" spans="1:5" x14ac:dyDescent="0.25">
      <c r="A37" s="9" t="s">
        <v>54</v>
      </c>
      <c r="B37" s="13" t="s">
        <v>206</v>
      </c>
      <c r="C37" s="7">
        <v>34</v>
      </c>
      <c r="D37" s="8">
        <f>C37/C$42</f>
        <v>0.42499999999999999</v>
      </c>
      <c r="E37" s="13" t="s">
        <v>206</v>
      </c>
    </row>
    <row r="38" spans="1:5" x14ac:dyDescent="0.25">
      <c r="A38" s="9"/>
      <c r="B38" s="13" t="s">
        <v>53</v>
      </c>
      <c r="C38" s="7">
        <v>28</v>
      </c>
      <c r="D38" s="8">
        <f t="shared" ref="D38:D42" si="4">C38/C$42</f>
        <v>0.35</v>
      </c>
      <c r="E38" s="45" t="s">
        <v>53</v>
      </c>
    </row>
    <row r="39" spans="1:5" x14ac:dyDescent="0.25">
      <c r="A39" s="9"/>
      <c r="B39" s="13" t="s">
        <v>207</v>
      </c>
      <c r="C39" s="7">
        <v>6</v>
      </c>
      <c r="D39" s="8">
        <f t="shared" si="4"/>
        <v>7.4999999999999997E-2</v>
      </c>
      <c r="E39" s="13" t="s">
        <v>207</v>
      </c>
    </row>
    <row r="40" spans="1:5" x14ac:dyDescent="0.25">
      <c r="A40" s="9"/>
      <c r="B40" s="13" t="s">
        <v>103</v>
      </c>
      <c r="C40" s="7">
        <v>6</v>
      </c>
      <c r="D40" s="8">
        <f t="shared" si="4"/>
        <v>7.4999999999999997E-2</v>
      </c>
      <c r="E40" s="9" t="s">
        <v>350</v>
      </c>
    </row>
    <row r="41" spans="1:5" x14ac:dyDescent="0.25">
      <c r="A41" s="9"/>
      <c r="B41" s="13" t="s">
        <v>160</v>
      </c>
      <c r="C41" s="7">
        <v>6</v>
      </c>
      <c r="D41" s="8">
        <f t="shared" si="4"/>
        <v>7.4999999999999997E-2</v>
      </c>
      <c r="E41" s="13" t="s">
        <v>160</v>
      </c>
    </row>
    <row r="42" spans="1:5" x14ac:dyDescent="0.25">
      <c r="A42" s="5" t="s">
        <v>209</v>
      </c>
      <c r="B42" s="38"/>
      <c r="C42" s="5">
        <v>80</v>
      </c>
      <c r="D42" s="42">
        <f t="shared" si="4"/>
        <v>1</v>
      </c>
      <c r="E42" s="38"/>
    </row>
    <row r="43" spans="1:5" x14ac:dyDescent="0.25">
      <c r="A43" s="9" t="s">
        <v>59</v>
      </c>
      <c r="B43" s="13" t="s">
        <v>210</v>
      </c>
      <c r="C43" s="7">
        <v>17</v>
      </c>
      <c r="D43" s="8">
        <f>C43/C$46</f>
        <v>0.39534883720930231</v>
      </c>
      <c r="E43" s="13" t="s">
        <v>210</v>
      </c>
    </row>
    <row r="44" spans="1:5" x14ac:dyDescent="0.25">
      <c r="A44" s="9"/>
      <c r="B44" s="13" t="s">
        <v>53</v>
      </c>
      <c r="C44" s="7">
        <v>13</v>
      </c>
      <c r="D44" s="8">
        <f t="shared" ref="D44:D46" si="5">C44/C$46</f>
        <v>0.30232558139534882</v>
      </c>
      <c r="E44" s="45" t="s">
        <v>53</v>
      </c>
    </row>
    <row r="45" spans="1:5" x14ac:dyDescent="0.25">
      <c r="A45" s="9"/>
      <c r="B45" s="13" t="s">
        <v>160</v>
      </c>
      <c r="C45" s="7">
        <v>13</v>
      </c>
      <c r="D45" s="8">
        <f t="shared" si="5"/>
        <v>0.30232558139534882</v>
      </c>
      <c r="E45" s="13" t="s">
        <v>160</v>
      </c>
    </row>
    <row r="46" spans="1:5" x14ac:dyDescent="0.25">
      <c r="A46" s="5" t="s">
        <v>215</v>
      </c>
      <c r="B46" s="38"/>
      <c r="C46" s="5">
        <v>43</v>
      </c>
      <c r="D46" s="42">
        <f t="shared" si="5"/>
        <v>1</v>
      </c>
      <c r="E46" s="38"/>
    </row>
    <row r="47" spans="1:5" x14ac:dyDescent="0.25">
      <c r="A47" s="39" t="s">
        <v>216</v>
      </c>
      <c r="B47" s="13" t="s">
        <v>217</v>
      </c>
      <c r="C47" s="7">
        <v>10</v>
      </c>
      <c r="D47" s="8">
        <f>C47/C$50</f>
        <v>0.41666666666666669</v>
      </c>
      <c r="E47" s="13" t="s">
        <v>217</v>
      </c>
    </row>
    <row r="48" spans="1:5" x14ac:dyDescent="0.25">
      <c r="A48" s="9"/>
      <c r="B48" s="13" t="s">
        <v>178</v>
      </c>
      <c r="C48" s="7">
        <v>5</v>
      </c>
      <c r="D48" s="8">
        <f t="shared" ref="D48:D50" si="6">C48/C$50</f>
        <v>0.20833333333333334</v>
      </c>
      <c r="E48" s="13" t="s">
        <v>178</v>
      </c>
    </row>
    <row r="49" spans="1:5" x14ac:dyDescent="0.25">
      <c r="A49" s="9"/>
      <c r="B49" s="13" t="s">
        <v>160</v>
      </c>
      <c r="C49" s="7">
        <v>9</v>
      </c>
      <c r="D49" s="8">
        <f t="shared" si="6"/>
        <v>0.375</v>
      </c>
      <c r="E49" s="13" t="s">
        <v>160</v>
      </c>
    </row>
    <row r="50" spans="1:5" x14ac:dyDescent="0.25">
      <c r="A50" s="5" t="s">
        <v>219</v>
      </c>
      <c r="B50" s="38"/>
      <c r="C50" s="5">
        <v>24</v>
      </c>
      <c r="D50" s="42">
        <f t="shared" si="6"/>
        <v>1</v>
      </c>
      <c r="E50" s="38"/>
    </row>
    <row r="51" spans="1:5" x14ac:dyDescent="0.25">
      <c r="A51" s="9" t="s">
        <v>220</v>
      </c>
      <c r="B51" s="13" t="s">
        <v>218</v>
      </c>
      <c r="C51" s="7">
        <v>26</v>
      </c>
      <c r="D51" s="8">
        <f>C51/C$54</f>
        <v>0.40625</v>
      </c>
      <c r="E51" s="13" t="s">
        <v>218</v>
      </c>
    </row>
    <row r="52" spans="1:5" ht="30" x14ac:dyDescent="0.25">
      <c r="A52" s="9"/>
      <c r="B52" s="13" t="s">
        <v>200</v>
      </c>
      <c r="C52" s="7">
        <v>5</v>
      </c>
      <c r="D52" s="8">
        <f t="shared" ref="D52:D54" si="7">C52/C$54</f>
        <v>7.8125E-2</v>
      </c>
      <c r="E52" s="13" t="s">
        <v>200</v>
      </c>
    </row>
    <row r="53" spans="1:5" x14ac:dyDescent="0.25">
      <c r="A53" s="9"/>
      <c r="B53" s="13" t="s">
        <v>160</v>
      </c>
      <c r="C53" s="7">
        <v>33</v>
      </c>
      <c r="D53" s="8">
        <f t="shared" si="7"/>
        <v>0.515625</v>
      </c>
      <c r="E53" s="13" t="s">
        <v>160</v>
      </c>
    </row>
    <row r="54" spans="1:5" x14ac:dyDescent="0.25">
      <c r="A54" s="5" t="s">
        <v>225</v>
      </c>
      <c r="B54" s="38"/>
      <c r="C54" s="5">
        <v>64</v>
      </c>
      <c r="D54" s="42">
        <f t="shared" si="7"/>
        <v>1</v>
      </c>
      <c r="E54" s="38"/>
    </row>
    <row r="55" spans="1:5" s="32" customFormat="1" x14ac:dyDescent="0.25">
      <c r="A55" s="40" t="s">
        <v>75</v>
      </c>
      <c r="B55" s="34" t="s">
        <v>228</v>
      </c>
      <c r="C55" s="36">
        <v>12</v>
      </c>
      <c r="D55" s="46">
        <f>C55/C$58</f>
        <v>0.31578947368421051</v>
      </c>
      <c r="E55" s="34" t="s">
        <v>228</v>
      </c>
    </row>
    <row r="56" spans="1:5" s="32" customFormat="1" x14ac:dyDescent="0.25">
      <c r="A56" s="40"/>
      <c r="B56" s="34" t="s">
        <v>72</v>
      </c>
      <c r="C56" s="36">
        <v>10</v>
      </c>
      <c r="D56" s="46">
        <f t="shared" ref="D56:D58" si="8">C56/C$58</f>
        <v>0.26315789473684209</v>
      </c>
      <c r="E56" s="34" t="s">
        <v>72</v>
      </c>
    </row>
    <row r="57" spans="1:5" s="32" customFormat="1" x14ac:dyDescent="0.25">
      <c r="A57" s="40"/>
      <c r="B57" s="34" t="s">
        <v>160</v>
      </c>
      <c r="C57" s="36">
        <v>16</v>
      </c>
      <c r="D57" s="46">
        <f t="shared" si="8"/>
        <v>0.42105263157894735</v>
      </c>
      <c r="E57" s="34" t="s">
        <v>160</v>
      </c>
    </row>
    <row r="58" spans="1:5" s="32" customFormat="1" x14ac:dyDescent="0.25">
      <c r="A58" s="47" t="s">
        <v>229</v>
      </c>
      <c r="B58" s="48"/>
      <c r="C58" s="47">
        <v>38</v>
      </c>
      <c r="D58" s="49">
        <f t="shared" si="8"/>
        <v>1</v>
      </c>
      <c r="E58" s="48"/>
    </row>
    <row r="59" spans="1:5" x14ac:dyDescent="0.25">
      <c r="A59" s="9" t="s">
        <v>57</v>
      </c>
      <c r="B59" s="13" t="s">
        <v>53</v>
      </c>
      <c r="C59" s="7">
        <v>14</v>
      </c>
      <c r="D59" s="8">
        <f>C59/C$63</f>
        <v>0.32558139534883723</v>
      </c>
      <c r="E59" s="45" t="s">
        <v>53</v>
      </c>
    </row>
    <row r="60" spans="1:5" x14ac:dyDescent="0.25">
      <c r="A60" s="9"/>
      <c r="B60" s="13" t="s">
        <v>199</v>
      </c>
      <c r="C60" s="7">
        <v>13</v>
      </c>
      <c r="D60" s="8">
        <f t="shared" ref="D60:D63" si="9">C60/C$63</f>
        <v>0.30232558139534882</v>
      </c>
      <c r="E60" s="13" t="s">
        <v>199</v>
      </c>
    </row>
    <row r="61" spans="1:5" x14ac:dyDescent="0.25">
      <c r="A61" s="9"/>
      <c r="B61" s="13" t="s">
        <v>103</v>
      </c>
      <c r="C61" s="7">
        <v>7</v>
      </c>
      <c r="D61" s="8">
        <f t="shared" si="9"/>
        <v>0.16279069767441862</v>
      </c>
      <c r="E61" s="9" t="s">
        <v>350</v>
      </c>
    </row>
    <row r="62" spans="1:5" x14ac:dyDescent="0.25">
      <c r="A62" s="9"/>
      <c r="B62" s="13" t="s">
        <v>160</v>
      </c>
      <c r="C62" s="7">
        <v>9</v>
      </c>
      <c r="D62" s="8">
        <f t="shared" si="9"/>
        <v>0.20930232558139536</v>
      </c>
      <c r="E62" s="13" t="s">
        <v>160</v>
      </c>
    </row>
    <row r="63" spans="1:5" x14ac:dyDescent="0.25">
      <c r="A63" s="5" t="s">
        <v>231</v>
      </c>
      <c r="B63" s="38"/>
      <c r="C63" s="5">
        <v>43</v>
      </c>
      <c r="D63" s="42">
        <f t="shared" si="9"/>
        <v>1</v>
      </c>
      <c r="E63" s="38"/>
    </row>
    <row r="64" spans="1:5" x14ac:dyDescent="0.25">
      <c r="A64" s="9" t="s">
        <v>15</v>
      </c>
      <c r="B64" s="13" t="s">
        <v>232</v>
      </c>
      <c r="C64" s="7">
        <v>70</v>
      </c>
      <c r="D64" s="8">
        <f>C64/C$68</f>
        <v>0.58333333333333337</v>
      </c>
      <c r="E64" s="13" t="s">
        <v>232</v>
      </c>
    </row>
    <row r="65" spans="1:5" x14ac:dyDescent="0.25">
      <c r="A65" s="9"/>
      <c r="B65" s="13" t="s">
        <v>10</v>
      </c>
      <c r="C65" s="7">
        <v>34</v>
      </c>
      <c r="D65" s="8">
        <f t="shared" ref="D65:D68" si="10">C65/C$68</f>
        <v>0.28333333333333333</v>
      </c>
      <c r="E65" s="45" t="s">
        <v>10</v>
      </c>
    </row>
    <row r="66" spans="1:5" x14ac:dyDescent="0.25">
      <c r="A66" s="9"/>
      <c r="B66" s="13" t="s">
        <v>103</v>
      </c>
      <c r="C66" s="7">
        <v>13</v>
      </c>
      <c r="D66" s="8">
        <f t="shared" si="10"/>
        <v>0.10833333333333334</v>
      </c>
      <c r="E66" s="9" t="s">
        <v>350</v>
      </c>
    </row>
    <row r="67" spans="1:5" x14ac:dyDescent="0.25">
      <c r="A67" s="9"/>
      <c r="B67" s="13" t="s">
        <v>160</v>
      </c>
      <c r="C67" s="7">
        <v>3</v>
      </c>
      <c r="D67" s="8">
        <f t="shared" si="10"/>
        <v>2.5000000000000001E-2</v>
      </c>
      <c r="E67" s="13" t="s">
        <v>160</v>
      </c>
    </row>
    <row r="68" spans="1:5" x14ac:dyDescent="0.25">
      <c r="A68" s="5" t="s">
        <v>234</v>
      </c>
      <c r="B68" s="38"/>
      <c r="C68" s="5">
        <v>120</v>
      </c>
      <c r="D68" s="42">
        <f t="shared" si="10"/>
        <v>1</v>
      </c>
      <c r="E68" s="38"/>
    </row>
    <row r="69" spans="1:5" x14ac:dyDescent="0.25">
      <c r="A69" s="40" t="s">
        <v>35</v>
      </c>
      <c r="B69" s="34" t="s">
        <v>235</v>
      </c>
      <c r="C69" s="36">
        <v>18</v>
      </c>
      <c r="D69" s="46">
        <f>C69/C$72</f>
        <v>0.35294117647058826</v>
      </c>
      <c r="E69" s="34" t="s">
        <v>235</v>
      </c>
    </row>
    <row r="70" spans="1:5" x14ac:dyDescent="0.25">
      <c r="A70" s="40"/>
      <c r="B70" s="34" t="s">
        <v>31</v>
      </c>
      <c r="C70" s="36">
        <v>17</v>
      </c>
      <c r="D70" s="46">
        <f t="shared" ref="D70:D72" si="11">C70/C$72</f>
        <v>0.33333333333333331</v>
      </c>
      <c r="E70" s="34" t="s">
        <v>31</v>
      </c>
    </row>
    <row r="71" spans="1:5" x14ac:dyDescent="0.25">
      <c r="A71" s="40"/>
      <c r="B71" s="34" t="s">
        <v>160</v>
      </c>
      <c r="C71" s="36">
        <v>16</v>
      </c>
      <c r="D71" s="46">
        <f t="shared" si="11"/>
        <v>0.31372549019607843</v>
      </c>
      <c r="E71" s="34" t="s">
        <v>160</v>
      </c>
    </row>
    <row r="72" spans="1:5" x14ac:dyDescent="0.25">
      <c r="A72" s="47" t="s">
        <v>238</v>
      </c>
      <c r="B72" s="48"/>
      <c r="C72" s="47">
        <v>51</v>
      </c>
      <c r="D72" s="49">
        <f t="shared" si="11"/>
        <v>1</v>
      </c>
      <c r="E72" s="48"/>
    </row>
    <row r="73" spans="1:5" x14ac:dyDescent="0.25">
      <c r="A73" s="9" t="s">
        <v>51</v>
      </c>
      <c r="B73" s="13" t="s">
        <v>187</v>
      </c>
      <c r="C73" s="7">
        <v>21</v>
      </c>
      <c r="D73" s="8">
        <f>C73/C$76</f>
        <v>0.42857142857142855</v>
      </c>
      <c r="E73" s="13" t="s">
        <v>187</v>
      </c>
    </row>
    <row r="74" spans="1:5" x14ac:dyDescent="0.25">
      <c r="A74" s="9"/>
      <c r="B74" s="13" t="s">
        <v>47</v>
      </c>
      <c r="C74" s="7">
        <v>11</v>
      </c>
      <c r="D74" s="8">
        <f t="shared" ref="D74:D76" si="12">C74/C$76</f>
        <v>0.22448979591836735</v>
      </c>
      <c r="E74" s="45" t="s">
        <v>47</v>
      </c>
    </row>
    <row r="75" spans="1:5" x14ac:dyDescent="0.25">
      <c r="A75" s="9"/>
      <c r="B75" s="13" t="s">
        <v>160</v>
      </c>
      <c r="C75" s="7">
        <v>17</v>
      </c>
      <c r="D75" s="8">
        <f t="shared" si="12"/>
        <v>0.34693877551020408</v>
      </c>
      <c r="E75" s="13" t="s">
        <v>160</v>
      </c>
    </row>
    <row r="76" spans="1:5" x14ac:dyDescent="0.25">
      <c r="A76" s="5" t="s">
        <v>241</v>
      </c>
      <c r="B76" s="38"/>
      <c r="C76" s="5">
        <v>49</v>
      </c>
      <c r="D76" s="42">
        <f t="shared" si="12"/>
        <v>1</v>
      </c>
      <c r="E76" s="38"/>
    </row>
    <row r="77" spans="1:5" x14ac:dyDescent="0.25">
      <c r="A77" s="9" t="s">
        <v>242</v>
      </c>
      <c r="B77" s="13" t="s">
        <v>208</v>
      </c>
      <c r="C77" s="7">
        <v>14</v>
      </c>
      <c r="D77" s="8">
        <f>C77/C$79</f>
        <v>0.35</v>
      </c>
      <c r="E77" s="13" t="s">
        <v>208</v>
      </c>
    </row>
    <row r="78" spans="1:5" x14ac:dyDescent="0.25">
      <c r="A78" s="9"/>
      <c r="B78" s="13" t="s">
        <v>160</v>
      </c>
      <c r="C78" s="7">
        <v>26</v>
      </c>
      <c r="D78" s="8">
        <f t="shared" ref="D78:D79" si="13">C78/C$79</f>
        <v>0.65</v>
      </c>
      <c r="E78" s="13" t="s">
        <v>160</v>
      </c>
    </row>
    <row r="79" spans="1:5" x14ac:dyDescent="0.25">
      <c r="A79" s="5" t="s">
        <v>244</v>
      </c>
      <c r="B79" s="38"/>
      <c r="C79" s="5">
        <v>40</v>
      </c>
      <c r="D79" s="42">
        <f t="shared" si="13"/>
        <v>1</v>
      </c>
      <c r="E79" s="38"/>
    </row>
    <row r="80" spans="1:5" x14ac:dyDescent="0.25">
      <c r="A80" s="9" t="s">
        <v>5</v>
      </c>
      <c r="B80" s="13" t="s">
        <v>223</v>
      </c>
      <c r="C80" s="7">
        <v>27</v>
      </c>
      <c r="D80" s="8">
        <f>C80/C$85</f>
        <v>0.35064935064935066</v>
      </c>
      <c r="E80" s="13" t="s">
        <v>223</v>
      </c>
    </row>
    <row r="81" spans="1:5" x14ac:dyDescent="0.25">
      <c r="A81" s="9"/>
      <c r="B81" s="13" t="s">
        <v>3</v>
      </c>
      <c r="C81" s="7">
        <v>14</v>
      </c>
      <c r="D81" s="8">
        <f t="shared" ref="D81:D85" si="14">C81/C$85</f>
        <v>0.18181818181818182</v>
      </c>
      <c r="E81" s="45" t="s">
        <v>3</v>
      </c>
    </row>
    <row r="82" spans="1:5" x14ac:dyDescent="0.25">
      <c r="A82" s="9"/>
      <c r="B82" s="13" t="s">
        <v>182</v>
      </c>
      <c r="C82" s="7">
        <v>13</v>
      </c>
      <c r="D82" s="8">
        <f t="shared" si="14"/>
        <v>0.16883116883116883</v>
      </c>
      <c r="E82" s="13" t="s">
        <v>182</v>
      </c>
    </row>
    <row r="83" spans="1:5" x14ac:dyDescent="0.25">
      <c r="A83" s="9"/>
      <c r="B83" s="13" t="s">
        <v>103</v>
      </c>
      <c r="C83" s="7">
        <v>8</v>
      </c>
      <c r="D83" s="8">
        <f t="shared" si="14"/>
        <v>0.1038961038961039</v>
      </c>
      <c r="E83" s="9" t="s">
        <v>350</v>
      </c>
    </row>
    <row r="84" spans="1:5" x14ac:dyDescent="0.25">
      <c r="A84" s="9"/>
      <c r="B84" s="13" t="s">
        <v>160</v>
      </c>
      <c r="C84" s="7">
        <v>15</v>
      </c>
      <c r="D84" s="8">
        <f t="shared" si="14"/>
        <v>0.19480519480519481</v>
      </c>
      <c r="E84" s="13" t="s">
        <v>160</v>
      </c>
    </row>
    <row r="85" spans="1:5" x14ac:dyDescent="0.25">
      <c r="A85" s="5" t="s">
        <v>245</v>
      </c>
      <c r="B85" s="38"/>
      <c r="C85" s="5">
        <v>77</v>
      </c>
      <c r="D85" s="42">
        <f t="shared" si="14"/>
        <v>1</v>
      </c>
      <c r="E85" s="38"/>
    </row>
    <row r="86" spans="1:5" x14ac:dyDescent="0.25">
      <c r="A86" s="9" t="s">
        <v>17</v>
      </c>
      <c r="B86" s="13" t="s">
        <v>10</v>
      </c>
      <c r="C86" s="7">
        <v>27</v>
      </c>
      <c r="D86" s="8">
        <f>C86/C$89</f>
        <v>0.39705882352941174</v>
      </c>
      <c r="E86" s="45" t="s">
        <v>10</v>
      </c>
    </row>
    <row r="87" spans="1:5" x14ac:dyDescent="0.25">
      <c r="A87" s="9"/>
      <c r="B87" s="13" t="s">
        <v>246</v>
      </c>
      <c r="C87" s="7">
        <v>34</v>
      </c>
      <c r="D87" s="8">
        <f t="shared" ref="D87:D89" si="15">C87/C$89</f>
        <v>0.5</v>
      </c>
      <c r="E87" s="13" t="s">
        <v>246</v>
      </c>
    </row>
    <row r="88" spans="1:5" x14ac:dyDescent="0.25">
      <c r="A88" s="9"/>
      <c r="B88" s="13" t="s">
        <v>160</v>
      </c>
      <c r="C88" s="7">
        <v>7</v>
      </c>
      <c r="D88" s="8">
        <f t="shared" si="15"/>
        <v>0.10294117647058823</v>
      </c>
      <c r="E88" s="13" t="s">
        <v>160</v>
      </c>
    </row>
    <row r="89" spans="1:5" x14ac:dyDescent="0.25">
      <c r="A89" s="5" t="s">
        <v>247</v>
      </c>
      <c r="B89" s="38"/>
      <c r="C89" s="5">
        <v>68</v>
      </c>
      <c r="D89" s="42">
        <f t="shared" si="15"/>
        <v>1</v>
      </c>
      <c r="E89" s="38"/>
    </row>
    <row r="90" spans="1:5" x14ac:dyDescent="0.25">
      <c r="A90" s="9" t="s">
        <v>32</v>
      </c>
      <c r="B90" s="13" t="s">
        <v>235</v>
      </c>
      <c r="C90" s="7">
        <v>46</v>
      </c>
      <c r="D90" s="8">
        <f>C90/C$95</f>
        <v>0.45544554455445546</v>
      </c>
      <c r="E90" s="13" t="s">
        <v>235</v>
      </c>
    </row>
    <row r="91" spans="1:5" x14ac:dyDescent="0.25">
      <c r="A91" s="9"/>
      <c r="B91" s="13" t="s">
        <v>31</v>
      </c>
      <c r="C91" s="7">
        <v>28</v>
      </c>
      <c r="D91" s="8">
        <f t="shared" ref="D91:D95" si="16">C91/C$95</f>
        <v>0.27722772277227725</v>
      </c>
      <c r="E91" s="45" t="s">
        <v>31</v>
      </c>
    </row>
    <row r="92" spans="1:5" x14ac:dyDescent="0.25">
      <c r="A92" s="9"/>
      <c r="B92" s="13" t="s">
        <v>103</v>
      </c>
      <c r="C92" s="7">
        <v>8</v>
      </c>
      <c r="D92" s="8">
        <f t="shared" si="16"/>
        <v>7.9207920792079209E-2</v>
      </c>
      <c r="E92" s="9" t="s">
        <v>350</v>
      </c>
    </row>
    <row r="93" spans="1:5" x14ac:dyDescent="0.25">
      <c r="A93" s="9"/>
      <c r="B93" s="13" t="s">
        <v>248</v>
      </c>
      <c r="C93" s="7">
        <v>6</v>
      </c>
      <c r="D93" s="8">
        <f t="shared" si="16"/>
        <v>5.9405940594059403E-2</v>
      </c>
      <c r="E93" s="13" t="s">
        <v>248</v>
      </c>
    </row>
    <row r="94" spans="1:5" x14ac:dyDescent="0.25">
      <c r="A94" s="9"/>
      <c r="B94" s="13" t="s">
        <v>160</v>
      </c>
      <c r="C94" s="7">
        <v>13</v>
      </c>
      <c r="D94" s="8">
        <f t="shared" si="16"/>
        <v>0.12871287128712872</v>
      </c>
      <c r="E94" s="13" t="s">
        <v>160</v>
      </c>
    </row>
    <row r="95" spans="1:5" x14ac:dyDescent="0.25">
      <c r="A95" s="5" t="s">
        <v>250</v>
      </c>
      <c r="B95" s="38"/>
      <c r="C95" s="5">
        <v>101</v>
      </c>
      <c r="D95" s="42">
        <f t="shared" si="16"/>
        <v>1</v>
      </c>
      <c r="E95" s="38"/>
    </row>
    <row r="96" spans="1:5" x14ac:dyDescent="0.25">
      <c r="A96" s="9" t="s">
        <v>61</v>
      </c>
      <c r="B96" s="13" t="s">
        <v>203</v>
      </c>
      <c r="C96" s="7">
        <v>19</v>
      </c>
      <c r="D96" s="8">
        <f>C96/C$100</f>
        <v>0.35849056603773582</v>
      </c>
      <c r="E96" s="13" t="s">
        <v>203</v>
      </c>
    </row>
    <row r="97" spans="1:5" x14ac:dyDescent="0.25">
      <c r="A97" s="9"/>
      <c r="B97" s="13" t="s">
        <v>53</v>
      </c>
      <c r="C97" s="7">
        <v>12</v>
      </c>
      <c r="D97" s="8">
        <f t="shared" ref="D97:D100" si="17">C97/C$100</f>
        <v>0.22641509433962265</v>
      </c>
      <c r="E97" s="45" t="s">
        <v>53</v>
      </c>
    </row>
    <row r="98" spans="1:5" x14ac:dyDescent="0.25">
      <c r="A98" s="9"/>
      <c r="B98" s="13" t="s">
        <v>103</v>
      </c>
      <c r="C98" s="7">
        <v>7</v>
      </c>
      <c r="D98" s="8">
        <f t="shared" si="17"/>
        <v>0.13207547169811321</v>
      </c>
      <c r="E98" s="9" t="s">
        <v>350</v>
      </c>
    </row>
    <row r="99" spans="1:5" x14ac:dyDescent="0.25">
      <c r="A99" s="9"/>
      <c r="B99" s="13" t="s">
        <v>160</v>
      </c>
      <c r="C99" s="7">
        <v>15</v>
      </c>
      <c r="D99" s="8">
        <f t="shared" si="17"/>
        <v>0.28301886792452829</v>
      </c>
      <c r="E99" s="13" t="s">
        <v>160</v>
      </c>
    </row>
    <row r="100" spans="1:5" x14ac:dyDescent="0.25">
      <c r="A100" s="5" t="s">
        <v>253</v>
      </c>
      <c r="B100" s="38"/>
      <c r="C100" s="5">
        <v>53</v>
      </c>
      <c r="D100" s="42">
        <f t="shared" si="17"/>
        <v>1</v>
      </c>
      <c r="E100" s="38"/>
    </row>
    <row r="101" spans="1:5" x14ac:dyDescent="0.25">
      <c r="A101" s="9" t="s">
        <v>28</v>
      </c>
      <c r="B101" s="13" t="s">
        <v>188</v>
      </c>
      <c r="C101" s="7">
        <v>27</v>
      </c>
      <c r="D101" s="8">
        <f>C101/C$106</f>
        <v>0.35064935064935066</v>
      </c>
      <c r="E101" s="13" t="s">
        <v>188</v>
      </c>
    </row>
    <row r="102" spans="1:5" x14ac:dyDescent="0.25">
      <c r="A102" s="9"/>
      <c r="B102" s="13" t="s">
        <v>103</v>
      </c>
      <c r="C102" s="7">
        <v>17</v>
      </c>
      <c r="D102" s="8">
        <f t="shared" ref="D102:D106" si="18">C102/C$106</f>
        <v>0.22077922077922077</v>
      </c>
      <c r="E102" s="9" t="s">
        <v>350</v>
      </c>
    </row>
    <row r="103" spans="1:5" x14ac:dyDescent="0.25">
      <c r="A103" s="9"/>
      <c r="B103" s="13" t="s">
        <v>27</v>
      </c>
      <c r="C103" s="7">
        <v>15</v>
      </c>
      <c r="D103" s="8">
        <f t="shared" si="18"/>
        <v>0.19480519480519481</v>
      </c>
      <c r="E103" s="45" t="s">
        <v>27</v>
      </c>
    </row>
    <row r="104" spans="1:5" x14ac:dyDescent="0.25">
      <c r="A104" s="9"/>
      <c r="B104" s="13" t="s">
        <v>178</v>
      </c>
      <c r="C104" s="7">
        <v>9</v>
      </c>
      <c r="D104" s="8">
        <f t="shared" si="18"/>
        <v>0.11688311688311688</v>
      </c>
      <c r="E104" s="13" t="s">
        <v>178</v>
      </c>
    </row>
    <row r="105" spans="1:5" x14ac:dyDescent="0.25">
      <c r="A105" s="9"/>
      <c r="B105" s="13" t="s">
        <v>160</v>
      </c>
      <c r="C105" s="7">
        <v>9</v>
      </c>
      <c r="D105" s="8">
        <f t="shared" si="18"/>
        <v>0.11688311688311688</v>
      </c>
      <c r="E105" s="13" t="s">
        <v>160</v>
      </c>
    </row>
    <row r="106" spans="1:5" x14ac:dyDescent="0.25">
      <c r="A106" s="5" t="s">
        <v>254</v>
      </c>
      <c r="B106" s="38"/>
      <c r="C106" s="5">
        <v>77</v>
      </c>
      <c r="D106" s="42">
        <f t="shared" si="18"/>
        <v>1</v>
      </c>
      <c r="E106" s="38"/>
    </row>
    <row r="107" spans="1:5" x14ac:dyDescent="0.25">
      <c r="A107" s="9" t="s">
        <v>81</v>
      </c>
      <c r="B107" s="13" t="s">
        <v>255</v>
      </c>
      <c r="C107" s="7">
        <v>34</v>
      </c>
      <c r="D107" s="8">
        <f>C107/C$111</f>
        <v>0.44736842105263158</v>
      </c>
      <c r="E107" s="13" t="s">
        <v>255</v>
      </c>
    </row>
    <row r="108" spans="1:5" x14ac:dyDescent="0.25">
      <c r="A108" s="9"/>
      <c r="B108" s="13" t="s">
        <v>78</v>
      </c>
      <c r="C108" s="7">
        <v>13</v>
      </c>
      <c r="D108" s="8">
        <f t="shared" ref="D108:D111" si="19">C108/C$111</f>
        <v>0.17105263157894737</v>
      </c>
      <c r="E108" s="45" t="s">
        <v>78</v>
      </c>
    </row>
    <row r="109" spans="1:5" x14ac:dyDescent="0.25">
      <c r="A109" s="9"/>
      <c r="B109" s="13" t="s">
        <v>103</v>
      </c>
      <c r="C109" s="7">
        <v>8</v>
      </c>
      <c r="D109" s="8">
        <f t="shared" si="19"/>
        <v>0.10526315789473684</v>
      </c>
      <c r="E109" s="9" t="s">
        <v>350</v>
      </c>
    </row>
    <row r="110" spans="1:5" x14ac:dyDescent="0.25">
      <c r="A110" s="9"/>
      <c r="B110" s="13" t="s">
        <v>160</v>
      </c>
      <c r="C110" s="7">
        <v>21</v>
      </c>
      <c r="D110" s="8">
        <f t="shared" si="19"/>
        <v>0.27631578947368424</v>
      </c>
      <c r="E110" s="13" t="s">
        <v>160</v>
      </c>
    </row>
    <row r="111" spans="1:5" x14ac:dyDescent="0.25">
      <c r="A111" s="5" t="s">
        <v>257</v>
      </c>
      <c r="B111" s="38"/>
      <c r="C111" s="5">
        <v>76</v>
      </c>
      <c r="D111" s="42">
        <f t="shared" si="19"/>
        <v>1</v>
      </c>
      <c r="E111" s="38"/>
    </row>
    <row r="112" spans="1:5" x14ac:dyDescent="0.25">
      <c r="A112" s="9" t="s">
        <v>12</v>
      </c>
      <c r="B112" s="13" t="s">
        <v>10</v>
      </c>
      <c r="C112" s="7">
        <v>72</v>
      </c>
      <c r="D112" s="8">
        <f>C112/C$116</f>
        <v>0.46153846153846156</v>
      </c>
      <c r="E112" s="45" t="s">
        <v>10</v>
      </c>
    </row>
    <row r="113" spans="1:5" x14ac:dyDescent="0.25">
      <c r="A113" s="9"/>
      <c r="B113" s="13" t="s">
        <v>258</v>
      </c>
      <c r="C113" s="7">
        <v>66</v>
      </c>
      <c r="D113" s="8">
        <f t="shared" ref="D113:D116" si="20">C113/C$116</f>
        <v>0.42307692307692307</v>
      </c>
      <c r="E113" s="13" t="s">
        <v>258</v>
      </c>
    </row>
    <row r="114" spans="1:5" x14ac:dyDescent="0.25">
      <c r="A114" s="9"/>
      <c r="B114" s="13" t="s">
        <v>103</v>
      </c>
      <c r="C114" s="7">
        <v>12</v>
      </c>
      <c r="D114" s="8">
        <f t="shared" si="20"/>
        <v>7.6923076923076927E-2</v>
      </c>
      <c r="E114" s="9" t="s">
        <v>350</v>
      </c>
    </row>
    <row r="115" spans="1:5" x14ac:dyDescent="0.25">
      <c r="A115" s="9"/>
      <c r="B115" s="13" t="s">
        <v>160</v>
      </c>
      <c r="C115" s="7">
        <v>6</v>
      </c>
      <c r="D115" s="8">
        <f t="shared" si="20"/>
        <v>3.8461538461538464E-2</v>
      </c>
      <c r="E115" s="13" t="s">
        <v>160</v>
      </c>
    </row>
    <row r="116" spans="1:5" x14ac:dyDescent="0.25">
      <c r="A116" s="5" t="s">
        <v>259</v>
      </c>
      <c r="B116" s="38"/>
      <c r="C116" s="5">
        <v>156</v>
      </c>
      <c r="D116" s="42">
        <f t="shared" si="20"/>
        <v>1</v>
      </c>
      <c r="E116" s="38"/>
    </row>
    <row r="117" spans="1:5" x14ac:dyDescent="0.25">
      <c r="A117" s="40" t="s">
        <v>260</v>
      </c>
      <c r="B117" s="34" t="s">
        <v>207</v>
      </c>
      <c r="C117" s="36">
        <v>12</v>
      </c>
      <c r="D117" s="8">
        <f>C117/C$120</f>
        <v>0.2857142857142857</v>
      </c>
      <c r="E117" s="34" t="s">
        <v>207</v>
      </c>
    </row>
    <row r="118" spans="1:5" x14ac:dyDescent="0.25">
      <c r="A118" s="40"/>
      <c r="B118" s="34" t="s">
        <v>261</v>
      </c>
      <c r="C118" s="36">
        <v>12</v>
      </c>
      <c r="D118" s="8">
        <f t="shared" ref="D118:D120" si="21">C118/C$120</f>
        <v>0.2857142857142857</v>
      </c>
      <c r="E118" s="34" t="s">
        <v>261</v>
      </c>
    </row>
    <row r="119" spans="1:5" x14ac:dyDescent="0.25">
      <c r="A119" s="40"/>
      <c r="B119" s="34" t="s">
        <v>160</v>
      </c>
      <c r="C119" s="36">
        <v>18</v>
      </c>
      <c r="D119" s="8">
        <f t="shared" si="21"/>
        <v>0.42857142857142855</v>
      </c>
      <c r="E119" s="34" t="s">
        <v>160</v>
      </c>
    </row>
    <row r="120" spans="1:5" s="32" customFormat="1" x14ac:dyDescent="0.25">
      <c r="A120" s="47" t="s">
        <v>262</v>
      </c>
      <c r="B120" s="48"/>
      <c r="C120" s="47">
        <v>42</v>
      </c>
      <c r="D120" s="49">
        <f t="shared" si="21"/>
        <v>1</v>
      </c>
      <c r="E120" s="48"/>
    </row>
    <row r="121" spans="1:5" x14ac:dyDescent="0.25">
      <c r="A121" s="9" t="s">
        <v>66</v>
      </c>
      <c r="B121" s="13" t="s">
        <v>263</v>
      </c>
      <c r="C121" s="7">
        <v>21</v>
      </c>
      <c r="D121" s="8">
        <f>C121/C$124</f>
        <v>0.42</v>
      </c>
      <c r="E121" s="13" t="s">
        <v>263</v>
      </c>
    </row>
    <row r="122" spans="1:5" x14ac:dyDescent="0.25">
      <c r="A122" s="9"/>
      <c r="B122" s="13" t="s">
        <v>64</v>
      </c>
      <c r="C122" s="7">
        <v>16</v>
      </c>
      <c r="D122" s="8">
        <f t="shared" ref="D122:D124" si="22">C122/C$124</f>
        <v>0.32</v>
      </c>
      <c r="E122" s="45" t="s">
        <v>64</v>
      </c>
    </row>
    <row r="123" spans="1:5" x14ac:dyDescent="0.25">
      <c r="A123" s="9"/>
      <c r="B123" s="13" t="s">
        <v>160</v>
      </c>
      <c r="C123" s="7">
        <v>13</v>
      </c>
      <c r="D123" s="8">
        <f t="shared" si="22"/>
        <v>0.26</v>
      </c>
      <c r="E123" s="13" t="s">
        <v>160</v>
      </c>
    </row>
    <row r="124" spans="1:5" x14ac:dyDescent="0.25">
      <c r="A124" s="5" t="s">
        <v>265</v>
      </c>
      <c r="B124" s="38"/>
      <c r="C124" s="5">
        <v>50</v>
      </c>
      <c r="D124" s="42">
        <f t="shared" si="22"/>
        <v>1</v>
      </c>
      <c r="E124" s="38"/>
    </row>
    <row r="125" spans="1:5" x14ac:dyDescent="0.25">
      <c r="A125" s="9" t="s">
        <v>19</v>
      </c>
      <c r="B125" s="13" t="s">
        <v>266</v>
      </c>
      <c r="C125" s="7">
        <v>35</v>
      </c>
      <c r="D125" s="8">
        <f>C125/C$130</f>
        <v>0.41666666666666669</v>
      </c>
      <c r="E125" s="13" t="s">
        <v>266</v>
      </c>
    </row>
    <row r="126" spans="1:5" x14ac:dyDescent="0.25">
      <c r="A126" s="9"/>
      <c r="B126" s="13" t="s">
        <v>103</v>
      </c>
      <c r="C126" s="7">
        <v>25</v>
      </c>
      <c r="D126" s="8">
        <f t="shared" ref="D126:D130" si="23">C126/C$130</f>
        <v>0.29761904761904762</v>
      </c>
      <c r="E126" s="9" t="s">
        <v>350</v>
      </c>
    </row>
    <row r="127" spans="1:5" x14ac:dyDescent="0.25">
      <c r="A127" s="9"/>
      <c r="B127" s="13" t="s">
        <v>179</v>
      </c>
      <c r="C127" s="7">
        <v>7</v>
      </c>
      <c r="D127" s="8">
        <f t="shared" si="23"/>
        <v>8.3333333333333329E-2</v>
      </c>
      <c r="E127" s="13" t="s">
        <v>179</v>
      </c>
    </row>
    <row r="128" spans="1:5" x14ac:dyDescent="0.25">
      <c r="A128" s="9"/>
      <c r="B128" s="13" t="s">
        <v>10</v>
      </c>
      <c r="C128" s="7">
        <v>6</v>
      </c>
      <c r="D128" s="8">
        <f t="shared" si="23"/>
        <v>7.1428571428571425E-2</v>
      </c>
      <c r="E128" s="13" t="s">
        <v>10</v>
      </c>
    </row>
    <row r="129" spans="1:5" x14ac:dyDescent="0.25">
      <c r="A129" s="9"/>
      <c r="B129" s="13" t="s">
        <v>160</v>
      </c>
      <c r="C129" s="7">
        <v>11</v>
      </c>
      <c r="D129" s="8">
        <f t="shared" si="23"/>
        <v>0.13095238095238096</v>
      </c>
      <c r="E129" s="13" t="s">
        <v>160</v>
      </c>
    </row>
    <row r="130" spans="1:5" x14ac:dyDescent="0.25">
      <c r="A130" s="5" t="s">
        <v>268</v>
      </c>
      <c r="B130" s="38"/>
      <c r="C130" s="5">
        <v>84</v>
      </c>
      <c r="D130" s="42">
        <f t="shared" si="23"/>
        <v>1</v>
      </c>
      <c r="E130" s="38"/>
    </row>
    <row r="131" spans="1:5" x14ac:dyDescent="0.25">
      <c r="A131" s="9" t="s">
        <v>73</v>
      </c>
      <c r="B131" s="13" t="s">
        <v>269</v>
      </c>
      <c r="C131" s="7">
        <v>32</v>
      </c>
      <c r="D131" s="8">
        <f>C131/C$135</f>
        <v>0.42105263157894735</v>
      </c>
      <c r="E131" s="13" t="s">
        <v>269</v>
      </c>
    </row>
    <row r="132" spans="1:5" x14ac:dyDescent="0.25">
      <c r="A132" s="9"/>
      <c r="B132" s="13" t="s">
        <v>72</v>
      </c>
      <c r="C132" s="7">
        <v>12</v>
      </c>
      <c r="D132" s="8">
        <f t="shared" ref="D132:D135" si="24">C132/C$135</f>
        <v>0.15789473684210525</v>
      </c>
      <c r="E132" s="45" t="s">
        <v>72</v>
      </c>
    </row>
    <row r="133" spans="1:5" x14ac:dyDescent="0.25">
      <c r="A133" s="9"/>
      <c r="B133" s="13" t="s">
        <v>103</v>
      </c>
      <c r="C133" s="7">
        <v>7</v>
      </c>
      <c r="D133" s="8">
        <f t="shared" si="24"/>
        <v>9.2105263157894732E-2</v>
      </c>
      <c r="E133" s="9" t="s">
        <v>350</v>
      </c>
    </row>
    <row r="134" spans="1:5" x14ac:dyDescent="0.25">
      <c r="A134" s="9"/>
      <c r="B134" s="13" t="s">
        <v>160</v>
      </c>
      <c r="C134" s="7">
        <v>25</v>
      </c>
      <c r="D134" s="8">
        <f t="shared" si="24"/>
        <v>0.32894736842105265</v>
      </c>
      <c r="E134" s="13" t="s">
        <v>160</v>
      </c>
    </row>
    <row r="135" spans="1:5" x14ac:dyDescent="0.25">
      <c r="A135" s="5" t="s">
        <v>271</v>
      </c>
      <c r="B135" s="38"/>
      <c r="C135" s="5">
        <v>76</v>
      </c>
      <c r="D135" s="42">
        <f t="shared" si="24"/>
        <v>1</v>
      </c>
      <c r="E135" s="38"/>
    </row>
    <row r="136" spans="1:5" x14ac:dyDescent="0.25">
      <c r="A136" s="9" t="s">
        <v>33</v>
      </c>
      <c r="B136" s="13" t="s">
        <v>193</v>
      </c>
      <c r="C136" s="7">
        <v>33</v>
      </c>
      <c r="D136" s="8">
        <f>C136/C$140</f>
        <v>0.39285714285714285</v>
      </c>
      <c r="E136" s="13" t="s">
        <v>193</v>
      </c>
    </row>
    <row r="137" spans="1:5" x14ac:dyDescent="0.25">
      <c r="A137" s="9"/>
      <c r="B137" s="13" t="s">
        <v>31</v>
      </c>
      <c r="C137" s="7">
        <v>22</v>
      </c>
      <c r="D137" s="8">
        <f t="shared" ref="D137:D140" si="25">C137/C$140</f>
        <v>0.26190476190476192</v>
      </c>
      <c r="E137" s="45" t="s">
        <v>31</v>
      </c>
    </row>
    <row r="138" spans="1:5" x14ac:dyDescent="0.25">
      <c r="A138" s="9"/>
      <c r="B138" s="13" t="s">
        <v>103</v>
      </c>
      <c r="C138" s="7">
        <v>8</v>
      </c>
      <c r="D138" s="8">
        <f t="shared" si="25"/>
        <v>9.5238095238095233E-2</v>
      </c>
      <c r="E138" s="9" t="s">
        <v>350</v>
      </c>
    </row>
    <row r="139" spans="1:5" x14ac:dyDescent="0.25">
      <c r="A139" s="9"/>
      <c r="B139" s="13" t="s">
        <v>160</v>
      </c>
      <c r="C139" s="7">
        <v>21</v>
      </c>
      <c r="D139" s="8">
        <f t="shared" si="25"/>
        <v>0.25</v>
      </c>
      <c r="E139" s="13" t="s">
        <v>160</v>
      </c>
    </row>
    <row r="140" spans="1:5" x14ac:dyDescent="0.25">
      <c r="A140" s="5" t="s">
        <v>272</v>
      </c>
      <c r="B140" s="38"/>
      <c r="C140" s="5">
        <v>84</v>
      </c>
      <c r="D140" s="42">
        <f t="shared" si="25"/>
        <v>1</v>
      </c>
      <c r="E140" s="38"/>
    </row>
    <row r="141" spans="1:5" x14ac:dyDescent="0.25">
      <c r="A141" s="9" t="s">
        <v>11</v>
      </c>
      <c r="B141" s="13" t="s">
        <v>10</v>
      </c>
      <c r="C141" s="7">
        <v>86</v>
      </c>
      <c r="D141" s="8">
        <f>C141/C$145</f>
        <v>0.44329896907216493</v>
      </c>
      <c r="E141" s="45" t="s">
        <v>10</v>
      </c>
    </row>
    <row r="142" spans="1:5" x14ac:dyDescent="0.25">
      <c r="A142" s="9"/>
      <c r="B142" s="13" t="s">
        <v>273</v>
      </c>
      <c r="C142" s="7">
        <v>85</v>
      </c>
      <c r="D142" s="8">
        <f t="shared" ref="D142:D145" si="26">C142/C$145</f>
        <v>0.43814432989690721</v>
      </c>
      <c r="E142" s="13" t="s">
        <v>273</v>
      </c>
    </row>
    <row r="143" spans="1:5" x14ac:dyDescent="0.25">
      <c r="A143" s="9"/>
      <c r="B143" s="13" t="s">
        <v>103</v>
      </c>
      <c r="C143" s="7">
        <v>19</v>
      </c>
      <c r="D143" s="8">
        <f t="shared" si="26"/>
        <v>9.7938144329896906E-2</v>
      </c>
      <c r="E143" s="9" t="s">
        <v>350</v>
      </c>
    </row>
    <row r="144" spans="1:5" x14ac:dyDescent="0.25">
      <c r="A144" s="9"/>
      <c r="B144" s="13" t="s">
        <v>160</v>
      </c>
      <c r="C144" s="7">
        <v>4</v>
      </c>
      <c r="D144" s="8">
        <f t="shared" si="26"/>
        <v>2.0618556701030927E-2</v>
      </c>
      <c r="E144" s="13" t="s">
        <v>160</v>
      </c>
    </row>
    <row r="145" spans="1:5" x14ac:dyDescent="0.25">
      <c r="A145" s="5" t="s">
        <v>274</v>
      </c>
      <c r="B145" s="38"/>
      <c r="C145" s="5">
        <v>194</v>
      </c>
      <c r="D145" s="42">
        <f t="shared" si="26"/>
        <v>1</v>
      </c>
      <c r="E145" s="38"/>
    </row>
    <row r="146" spans="1:5" x14ac:dyDescent="0.25">
      <c r="A146" s="9" t="s">
        <v>38</v>
      </c>
      <c r="B146" s="13" t="s">
        <v>211</v>
      </c>
      <c r="C146" s="7">
        <v>14</v>
      </c>
      <c r="D146" s="8">
        <f>C146/C$150</f>
        <v>0.27450980392156865</v>
      </c>
      <c r="E146" s="13" t="s">
        <v>211</v>
      </c>
    </row>
    <row r="147" spans="1:5" x14ac:dyDescent="0.25">
      <c r="A147" s="9"/>
      <c r="B147" s="13" t="s">
        <v>103</v>
      </c>
      <c r="C147" s="7">
        <v>14</v>
      </c>
      <c r="D147" s="8">
        <f t="shared" ref="D147:D150" si="27">C147/C$150</f>
        <v>0.27450980392156865</v>
      </c>
      <c r="E147" s="9" t="s">
        <v>350</v>
      </c>
    </row>
    <row r="148" spans="1:5" x14ac:dyDescent="0.25">
      <c r="A148" s="9"/>
      <c r="B148" s="13" t="s">
        <v>31</v>
      </c>
      <c r="C148" s="7">
        <v>8</v>
      </c>
      <c r="D148" s="8">
        <f t="shared" si="27"/>
        <v>0.15686274509803921</v>
      </c>
      <c r="E148" s="45" t="s">
        <v>31</v>
      </c>
    </row>
    <row r="149" spans="1:5" x14ac:dyDescent="0.25">
      <c r="A149" s="9"/>
      <c r="B149" s="13" t="s">
        <v>160</v>
      </c>
      <c r="C149" s="7">
        <v>15</v>
      </c>
      <c r="D149" s="8">
        <f t="shared" si="27"/>
        <v>0.29411764705882354</v>
      </c>
      <c r="E149" s="13" t="s">
        <v>160</v>
      </c>
    </row>
    <row r="150" spans="1:5" x14ac:dyDescent="0.25">
      <c r="A150" s="5" t="s">
        <v>283</v>
      </c>
      <c r="B150" s="38"/>
      <c r="C150" s="5">
        <v>51</v>
      </c>
      <c r="D150" s="42">
        <f t="shared" si="27"/>
        <v>1</v>
      </c>
      <c r="E150" s="38"/>
    </row>
    <row r="151" spans="1:5" x14ac:dyDescent="0.25">
      <c r="A151" s="9" t="s">
        <v>80</v>
      </c>
      <c r="B151" s="13" t="s">
        <v>284</v>
      </c>
      <c r="C151" s="7">
        <v>19</v>
      </c>
      <c r="D151" s="8">
        <f>C151/C$154</f>
        <v>0.44186046511627908</v>
      </c>
      <c r="E151" s="13" t="s">
        <v>284</v>
      </c>
    </row>
    <row r="152" spans="1:5" x14ac:dyDescent="0.25">
      <c r="A152" s="9"/>
      <c r="B152" s="13" t="s">
        <v>78</v>
      </c>
      <c r="C152" s="7">
        <v>14</v>
      </c>
      <c r="D152" s="8">
        <f t="shared" ref="D152:D154" si="28">C152/C$154</f>
        <v>0.32558139534883723</v>
      </c>
      <c r="E152" s="45" t="s">
        <v>78</v>
      </c>
    </row>
    <row r="153" spans="1:5" x14ac:dyDescent="0.25">
      <c r="A153" s="9"/>
      <c r="B153" s="13" t="s">
        <v>160</v>
      </c>
      <c r="C153" s="7">
        <v>10</v>
      </c>
      <c r="D153" s="8">
        <f t="shared" si="28"/>
        <v>0.23255813953488372</v>
      </c>
      <c r="E153" s="13" t="s">
        <v>160</v>
      </c>
    </row>
    <row r="154" spans="1:5" x14ac:dyDescent="0.25">
      <c r="A154" s="5" t="s">
        <v>285</v>
      </c>
      <c r="B154" s="38"/>
      <c r="C154" s="5">
        <v>43</v>
      </c>
      <c r="D154" s="42">
        <f t="shared" si="28"/>
        <v>1</v>
      </c>
      <c r="E154" s="38"/>
    </row>
    <row r="155" spans="1:5" s="32" customFormat="1" x14ac:dyDescent="0.25">
      <c r="A155" s="40" t="s">
        <v>37</v>
      </c>
      <c r="B155" s="34" t="s">
        <v>31</v>
      </c>
      <c r="C155" s="36">
        <v>12</v>
      </c>
      <c r="D155" s="46">
        <f>C155/C$158</f>
        <v>0.29268292682926828</v>
      </c>
      <c r="E155" s="34" t="s">
        <v>31</v>
      </c>
    </row>
    <row r="156" spans="1:5" s="32" customFormat="1" x14ac:dyDescent="0.25">
      <c r="A156" s="40"/>
      <c r="B156" s="34" t="s">
        <v>193</v>
      </c>
      <c r="C156" s="36">
        <v>7</v>
      </c>
      <c r="D156" s="46">
        <f t="shared" ref="D156:D158" si="29">C156/C$158</f>
        <v>0.17073170731707318</v>
      </c>
      <c r="E156" s="34" t="s">
        <v>193</v>
      </c>
    </row>
    <row r="157" spans="1:5" s="32" customFormat="1" x14ac:dyDescent="0.25">
      <c r="A157" s="40"/>
      <c r="B157" s="34" t="s">
        <v>160</v>
      </c>
      <c r="C157" s="36">
        <v>22</v>
      </c>
      <c r="D157" s="46">
        <f t="shared" si="29"/>
        <v>0.53658536585365857</v>
      </c>
      <c r="E157" s="34" t="s">
        <v>160</v>
      </c>
    </row>
    <row r="158" spans="1:5" s="32" customFormat="1" x14ac:dyDescent="0.25">
      <c r="A158" s="47" t="s">
        <v>286</v>
      </c>
      <c r="B158" s="48"/>
      <c r="C158" s="47">
        <v>41</v>
      </c>
      <c r="D158" s="49">
        <f t="shared" si="29"/>
        <v>1</v>
      </c>
      <c r="E158" s="48"/>
    </row>
    <row r="159" spans="1:5" x14ac:dyDescent="0.25">
      <c r="A159" s="9" t="s">
        <v>50</v>
      </c>
      <c r="B159" s="13" t="s">
        <v>47</v>
      </c>
      <c r="C159" s="7">
        <v>13</v>
      </c>
      <c r="D159" s="8">
        <f>C159/C$162</f>
        <v>0.31707317073170732</v>
      </c>
      <c r="E159" s="45" t="s">
        <v>47</v>
      </c>
    </row>
    <row r="160" spans="1:5" x14ac:dyDescent="0.25">
      <c r="A160" s="9"/>
      <c r="B160" s="13" t="s">
        <v>227</v>
      </c>
      <c r="C160" s="7">
        <v>13</v>
      </c>
      <c r="D160" s="8">
        <f t="shared" ref="D160:D162" si="30">C160/C$162</f>
        <v>0.31707317073170732</v>
      </c>
      <c r="E160" s="13" t="s">
        <v>227</v>
      </c>
    </row>
    <row r="161" spans="1:5" x14ac:dyDescent="0.25">
      <c r="A161" s="9"/>
      <c r="B161" s="13" t="s">
        <v>160</v>
      </c>
      <c r="C161" s="7">
        <v>15</v>
      </c>
      <c r="D161" s="8">
        <f t="shared" si="30"/>
        <v>0.36585365853658536</v>
      </c>
      <c r="E161" s="13" t="s">
        <v>160</v>
      </c>
    </row>
    <row r="162" spans="1:5" x14ac:dyDescent="0.25">
      <c r="A162" s="5" t="s">
        <v>287</v>
      </c>
      <c r="B162" s="38"/>
      <c r="C162" s="5">
        <v>41</v>
      </c>
      <c r="D162" s="42">
        <f t="shared" si="30"/>
        <v>1</v>
      </c>
      <c r="E162" s="38"/>
    </row>
    <row r="163" spans="1:5" x14ac:dyDescent="0.25">
      <c r="A163" s="40" t="s">
        <v>288</v>
      </c>
      <c r="B163" s="34" t="s">
        <v>278</v>
      </c>
      <c r="C163" s="36">
        <v>2</v>
      </c>
      <c r="D163" s="8">
        <f>C163/C164</f>
        <v>1</v>
      </c>
      <c r="E163" s="34" t="s">
        <v>278</v>
      </c>
    </row>
    <row r="164" spans="1:5" x14ac:dyDescent="0.25">
      <c r="A164" s="47" t="s">
        <v>289</v>
      </c>
      <c r="B164" s="38"/>
      <c r="C164" s="5">
        <v>2</v>
      </c>
      <c r="D164" s="42"/>
      <c r="E164" s="38"/>
    </row>
    <row r="165" spans="1:5" x14ac:dyDescent="0.25">
      <c r="A165" s="9" t="s">
        <v>290</v>
      </c>
      <c r="B165" s="13" t="s">
        <v>103</v>
      </c>
      <c r="C165" s="7">
        <v>25</v>
      </c>
      <c r="D165" s="8">
        <f>C165/C$168</f>
        <v>0.41666666666666669</v>
      </c>
      <c r="E165" s="9" t="s">
        <v>350</v>
      </c>
    </row>
    <row r="166" spans="1:5" x14ac:dyDescent="0.25">
      <c r="A166" s="9"/>
      <c r="B166" s="13" t="s">
        <v>233</v>
      </c>
      <c r="C166" s="7">
        <v>23</v>
      </c>
      <c r="D166" s="8">
        <f t="shared" ref="D166:D168" si="31">C166/C$168</f>
        <v>0.38333333333333336</v>
      </c>
      <c r="E166" s="13" t="s">
        <v>233</v>
      </c>
    </row>
    <row r="167" spans="1:5" x14ac:dyDescent="0.25">
      <c r="A167" s="9"/>
      <c r="B167" s="13" t="s">
        <v>160</v>
      </c>
      <c r="C167" s="7">
        <v>12</v>
      </c>
      <c r="D167" s="8">
        <f t="shared" si="31"/>
        <v>0.2</v>
      </c>
      <c r="E167" s="13" t="s">
        <v>160</v>
      </c>
    </row>
    <row r="168" spans="1:5" x14ac:dyDescent="0.25">
      <c r="A168" s="5" t="s">
        <v>291</v>
      </c>
      <c r="B168" s="38"/>
      <c r="C168" s="5">
        <v>60</v>
      </c>
      <c r="D168" s="42">
        <f t="shared" si="31"/>
        <v>1</v>
      </c>
      <c r="E168" s="38"/>
    </row>
    <row r="169" spans="1:5" x14ac:dyDescent="0.25">
      <c r="A169" s="9" t="s">
        <v>6</v>
      </c>
      <c r="B169" s="13" t="s">
        <v>292</v>
      </c>
      <c r="C169" s="7">
        <v>32</v>
      </c>
      <c r="D169" s="8">
        <f>C169/C$175</f>
        <v>0.3902439024390244</v>
      </c>
      <c r="E169" s="13" t="s">
        <v>292</v>
      </c>
    </row>
    <row r="170" spans="1:5" x14ac:dyDescent="0.25">
      <c r="A170" s="9"/>
      <c r="B170" s="13" t="s">
        <v>3</v>
      </c>
      <c r="C170" s="7">
        <v>14</v>
      </c>
      <c r="D170" s="8">
        <f t="shared" ref="D170:D175" si="32">C170/C$175</f>
        <v>0.17073170731707318</v>
      </c>
      <c r="E170" s="13" t="s">
        <v>3</v>
      </c>
    </row>
    <row r="171" spans="1:5" x14ac:dyDescent="0.25">
      <c r="A171" s="9"/>
      <c r="B171" s="13" t="s">
        <v>27</v>
      </c>
      <c r="C171" s="7">
        <v>13</v>
      </c>
      <c r="D171" s="8">
        <f t="shared" si="32"/>
        <v>0.15853658536585366</v>
      </c>
      <c r="E171" s="13" t="s">
        <v>27</v>
      </c>
    </row>
    <row r="172" spans="1:5" x14ac:dyDescent="0.25">
      <c r="A172" s="9"/>
      <c r="B172" s="13" t="s">
        <v>103</v>
      </c>
      <c r="C172" s="7">
        <v>10</v>
      </c>
      <c r="D172" s="8">
        <f t="shared" si="32"/>
        <v>0.12195121951219512</v>
      </c>
      <c r="E172" s="9" t="s">
        <v>350</v>
      </c>
    </row>
    <row r="173" spans="1:5" x14ac:dyDescent="0.25">
      <c r="A173" s="9"/>
      <c r="B173" s="13" t="s">
        <v>182</v>
      </c>
      <c r="C173" s="7">
        <v>6</v>
      </c>
      <c r="D173" s="8">
        <f t="shared" si="32"/>
        <v>7.3170731707317069E-2</v>
      </c>
      <c r="E173" s="13" t="s">
        <v>182</v>
      </c>
    </row>
    <row r="174" spans="1:5" x14ac:dyDescent="0.25">
      <c r="A174" s="9"/>
      <c r="B174" s="13" t="s">
        <v>160</v>
      </c>
      <c r="C174" s="7">
        <v>7</v>
      </c>
      <c r="D174" s="8">
        <f t="shared" si="32"/>
        <v>8.5365853658536592E-2</v>
      </c>
      <c r="E174" s="13" t="s">
        <v>160</v>
      </c>
    </row>
    <row r="175" spans="1:5" x14ac:dyDescent="0.25">
      <c r="A175" s="5" t="s">
        <v>294</v>
      </c>
      <c r="B175" s="38"/>
      <c r="C175" s="5">
        <v>82</v>
      </c>
      <c r="D175" s="42">
        <f t="shared" si="32"/>
        <v>1</v>
      </c>
      <c r="E175" s="38"/>
    </row>
    <row r="176" spans="1:5" x14ac:dyDescent="0.25">
      <c r="A176" s="40" t="s">
        <v>295</v>
      </c>
      <c r="B176" s="34" t="s">
        <v>103</v>
      </c>
      <c r="C176" s="36">
        <v>8</v>
      </c>
      <c r="D176" s="8">
        <f>C176/C$178</f>
        <v>0.36363636363636365</v>
      </c>
      <c r="E176" s="9" t="s">
        <v>350</v>
      </c>
    </row>
    <row r="177" spans="1:5" x14ac:dyDescent="0.25">
      <c r="A177" s="40"/>
      <c r="B177" s="34" t="s">
        <v>160</v>
      </c>
      <c r="C177" s="36">
        <v>14</v>
      </c>
      <c r="D177" s="8">
        <f>C177/C$178</f>
        <v>0.63636363636363635</v>
      </c>
      <c r="E177" s="34" t="s">
        <v>160</v>
      </c>
    </row>
    <row r="178" spans="1:5" s="32" customFormat="1" x14ac:dyDescent="0.25">
      <c r="A178" s="47" t="s">
        <v>296</v>
      </c>
      <c r="B178" s="48"/>
      <c r="C178" s="47">
        <v>22</v>
      </c>
      <c r="D178" s="49">
        <f>C178/C$178</f>
        <v>1</v>
      </c>
      <c r="E178" s="48"/>
    </row>
    <row r="179" spans="1:5" x14ac:dyDescent="0.25">
      <c r="A179" s="9" t="s">
        <v>23</v>
      </c>
      <c r="B179" s="13" t="s">
        <v>297</v>
      </c>
      <c r="C179" s="7">
        <v>16</v>
      </c>
      <c r="D179" s="8">
        <f>C179/C$182</f>
        <v>0.3902439024390244</v>
      </c>
      <c r="E179" s="13" t="s">
        <v>297</v>
      </c>
    </row>
    <row r="180" spans="1:5" x14ac:dyDescent="0.25">
      <c r="A180" s="9"/>
      <c r="B180" s="13" t="s">
        <v>21</v>
      </c>
      <c r="C180" s="7">
        <v>13</v>
      </c>
      <c r="D180" s="8">
        <f t="shared" ref="D180:D182" si="33">C180/C$182</f>
        <v>0.31707317073170732</v>
      </c>
      <c r="E180" s="13" t="s">
        <v>21</v>
      </c>
    </row>
    <row r="181" spans="1:5" x14ac:dyDescent="0.25">
      <c r="A181" s="9"/>
      <c r="B181" s="13" t="s">
        <v>160</v>
      </c>
      <c r="C181" s="7">
        <v>12</v>
      </c>
      <c r="D181" s="8">
        <f t="shared" si="33"/>
        <v>0.29268292682926828</v>
      </c>
      <c r="E181" s="13" t="s">
        <v>160</v>
      </c>
    </row>
    <row r="182" spans="1:5" x14ac:dyDescent="0.25">
      <c r="A182" s="5" t="s">
        <v>298</v>
      </c>
      <c r="B182" s="38"/>
      <c r="C182" s="5">
        <v>41</v>
      </c>
      <c r="D182" s="42">
        <f t="shared" si="33"/>
        <v>1</v>
      </c>
      <c r="E182" s="38"/>
    </row>
    <row r="183" spans="1:5" x14ac:dyDescent="0.25">
      <c r="A183" s="9" t="s">
        <v>22</v>
      </c>
      <c r="B183" s="13" t="s">
        <v>299</v>
      </c>
      <c r="C183" s="7">
        <v>37</v>
      </c>
      <c r="D183" s="8">
        <f>C183/C$188</f>
        <v>0.33636363636363636</v>
      </c>
      <c r="E183" s="13" t="s">
        <v>299</v>
      </c>
    </row>
    <row r="184" spans="1:5" x14ac:dyDescent="0.25">
      <c r="A184" s="9"/>
      <c r="B184" s="13" t="s">
        <v>21</v>
      </c>
      <c r="C184" s="7">
        <v>33</v>
      </c>
      <c r="D184" s="8">
        <f t="shared" ref="D184:D188" si="34">C184/C$188</f>
        <v>0.3</v>
      </c>
      <c r="E184" s="45" t="s">
        <v>21</v>
      </c>
    </row>
    <row r="185" spans="1:5" x14ac:dyDescent="0.25">
      <c r="A185" s="9"/>
      <c r="B185" s="13" t="s">
        <v>222</v>
      </c>
      <c r="C185" s="7">
        <v>7</v>
      </c>
      <c r="D185" s="8">
        <f t="shared" si="34"/>
        <v>6.363636363636363E-2</v>
      </c>
      <c r="E185" s="13" t="s">
        <v>222</v>
      </c>
    </row>
    <row r="186" spans="1:5" x14ac:dyDescent="0.25">
      <c r="A186" s="9"/>
      <c r="B186" s="13" t="s">
        <v>103</v>
      </c>
      <c r="C186" s="7">
        <v>7</v>
      </c>
      <c r="D186" s="8">
        <f t="shared" si="34"/>
        <v>6.363636363636363E-2</v>
      </c>
      <c r="E186" s="9" t="s">
        <v>350</v>
      </c>
    </row>
    <row r="187" spans="1:5" x14ac:dyDescent="0.25">
      <c r="A187" s="9"/>
      <c r="B187" s="13" t="s">
        <v>160</v>
      </c>
      <c r="C187" s="7">
        <v>26</v>
      </c>
      <c r="D187" s="8">
        <f t="shared" si="34"/>
        <v>0.23636363636363636</v>
      </c>
      <c r="E187" s="13" t="s">
        <v>160</v>
      </c>
    </row>
    <row r="188" spans="1:5" x14ac:dyDescent="0.25">
      <c r="A188" s="5" t="s">
        <v>300</v>
      </c>
      <c r="B188" s="38"/>
      <c r="C188" s="5">
        <v>110</v>
      </c>
      <c r="D188" s="42">
        <f t="shared" si="34"/>
        <v>1</v>
      </c>
      <c r="E188" s="38"/>
    </row>
    <row r="189" spans="1:5" x14ac:dyDescent="0.25">
      <c r="A189" s="9" t="s">
        <v>49</v>
      </c>
      <c r="B189" s="13" t="s">
        <v>282</v>
      </c>
      <c r="C189" s="7">
        <v>31</v>
      </c>
      <c r="D189" s="8">
        <f>C189/C$194</f>
        <v>0.36470588235294116</v>
      </c>
      <c r="E189" s="13" t="s">
        <v>282</v>
      </c>
    </row>
    <row r="190" spans="1:5" x14ac:dyDescent="0.25">
      <c r="A190" s="9"/>
      <c r="B190" s="13" t="s">
        <v>47</v>
      </c>
      <c r="C190" s="7">
        <v>14</v>
      </c>
      <c r="D190" s="8">
        <f t="shared" ref="D190:D194" si="35">C190/C$194</f>
        <v>0.16470588235294117</v>
      </c>
      <c r="E190" s="45" t="s">
        <v>47</v>
      </c>
    </row>
    <row r="191" spans="1:5" x14ac:dyDescent="0.25">
      <c r="A191" s="9"/>
      <c r="B191" s="13" t="s">
        <v>226</v>
      </c>
      <c r="C191" s="7">
        <v>13</v>
      </c>
      <c r="D191" s="8">
        <f t="shared" si="35"/>
        <v>0.15294117647058825</v>
      </c>
      <c r="E191" s="13" t="s">
        <v>226</v>
      </c>
    </row>
    <row r="192" spans="1:5" x14ac:dyDescent="0.25">
      <c r="A192" s="9"/>
      <c r="B192" s="13" t="s">
        <v>64</v>
      </c>
      <c r="C192" s="7">
        <v>9</v>
      </c>
      <c r="D192" s="8">
        <f t="shared" si="35"/>
        <v>0.10588235294117647</v>
      </c>
      <c r="E192" s="13" t="s">
        <v>64</v>
      </c>
    </row>
    <row r="193" spans="1:5" x14ac:dyDescent="0.25">
      <c r="A193" s="9"/>
      <c r="B193" s="13" t="s">
        <v>160</v>
      </c>
      <c r="C193" s="7">
        <v>18</v>
      </c>
      <c r="D193" s="8">
        <f t="shared" si="35"/>
        <v>0.21176470588235294</v>
      </c>
      <c r="E193" s="13" t="s">
        <v>160</v>
      </c>
    </row>
    <row r="194" spans="1:5" x14ac:dyDescent="0.25">
      <c r="A194" s="5" t="s">
        <v>301</v>
      </c>
      <c r="B194" s="38"/>
      <c r="C194" s="5">
        <v>85</v>
      </c>
      <c r="D194" s="42">
        <f t="shared" si="35"/>
        <v>1</v>
      </c>
      <c r="E194" s="38"/>
    </row>
    <row r="195" spans="1:5" x14ac:dyDescent="0.25">
      <c r="A195" s="9" t="s">
        <v>13</v>
      </c>
      <c r="B195" s="13" t="s">
        <v>302</v>
      </c>
      <c r="C195" s="7">
        <v>80</v>
      </c>
      <c r="D195" s="8">
        <f>C195/C$199</f>
        <v>0.54054054054054057</v>
      </c>
      <c r="E195" s="13" t="s">
        <v>302</v>
      </c>
    </row>
    <row r="196" spans="1:5" x14ac:dyDescent="0.25">
      <c r="A196" s="9"/>
      <c r="B196" s="13" t="s">
        <v>10</v>
      </c>
      <c r="C196" s="7">
        <v>53</v>
      </c>
      <c r="D196" s="8">
        <f t="shared" ref="D196:D199" si="36">C196/C$199</f>
        <v>0.35810810810810811</v>
      </c>
      <c r="E196" s="45" t="s">
        <v>10</v>
      </c>
    </row>
    <row r="197" spans="1:5" x14ac:dyDescent="0.25">
      <c r="A197" s="9"/>
      <c r="B197" s="13" t="s">
        <v>103</v>
      </c>
      <c r="C197" s="7">
        <v>10</v>
      </c>
      <c r="D197" s="8">
        <f t="shared" si="36"/>
        <v>6.7567567567567571E-2</v>
      </c>
      <c r="E197" s="9" t="s">
        <v>350</v>
      </c>
    </row>
    <row r="198" spans="1:5" x14ac:dyDescent="0.25">
      <c r="A198" s="9"/>
      <c r="B198" s="13" t="s">
        <v>160</v>
      </c>
      <c r="C198" s="7">
        <v>5</v>
      </c>
      <c r="D198" s="8">
        <f t="shared" si="36"/>
        <v>3.3783783783783786E-2</v>
      </c>
      <c r="E198" s="13" t="s">
        <v>160</v>
      </c>
    </row>
    <row r="199" spans="1:5" x14ac:dyDescent="0.25">
      <c r="A199" s="5" t="s">
        <v>304</v>
      </c>
      <c r="B199" s="38"/>
      <c r="C199" s="5">
        <v>148</v>
      </c>
      <c r="D199" s="42">
        <f t="shared" si="36"/>
        <v>1</v>
      </c>
      <c r="E199" s="38"/>
    </row>
    <row r="200" spans="1:5" x14ac:dyDescent="0.25">
      <c r="A200" s="9" t="s">
        <v>58</v>
      </c>
      <c r="B200" s="13" t="s">
        <v>212</v>
      </c>
      <c r="C200" s="7">
        <v>37</v>
      </c>
      <c r="D200" s="8">
        <f>C200/C$203</f>
        <v>0.5</v>
      </c>
      <c r="E200" s="13" t="s">
        <v>212</v>
      </c>
    </row>
    <row r="201" spans="1:5" x14ac:dyDescent="0.25">
      <c r="A201" s="9"/>
      <c r="B201" s="13" t="s">
        <v>53</v>
      </c>
      <c r="C201" s="7">
        <v>14</v>
      </c>
      <c r="D201" s="8">
        <f t="shared" ref="D201:D203" si="37">C201/C$203</f>
        <v>0.1891891891891892</v>
      </c>
      <c r="E201" s="45" t="s">
        <v>53</v>
      </c>
    </row>
    <row r="202" spans="1:5" x14ac:dyDescent="0.25">
      <c r="A202" s="9"/>
      <c r="B202" s="13" t="s">
        <v>160</v>
      </c>
      <c r="C202" s="7">
        <v>23</v>
      </c>
      <c r="D202" s="8">
        <f t="shared" si="37"/>
        <v>0.3108108108108108</v>
      </c>
      <c r="E202" s="13" t="s">
        <v>160</v>
      </c>
    </row>
    <row r="203" spans="1:5" x14ac:dyDescent="0.25">
      <c r="A203" s="5" t="s">
        <v>305</v>
      </c>
      <c r="B203" s="38"/>
      <c r="C203" s="5">
        <v>74</v>
      </c>
      <c r="D203" s="42">
        <f t="shared" si="37"/>
        <v>1</v>
      </c>
      <c r="E203" s="38"/>
    </row>
    <row r="204" spans="1:5" x14ac:dyDescent="0.25">
      <c r="A204" s="9" t="s">
        <v>44</v>
      </c>
      <c r="B204" s="13" t="s">
        <v>249</v>
      </c>
      <c r="C204" s="7">
        <v>28</v>
      </c>
      <c r="D204" s="8">
        <f>C204/C$208</f>
        <v>0.3888888888888889</v>
      </c>
      <c r="E204" s="13" t="s">
        <v>249</v>
      </c>
    </row>
    <row r="205" spans="1:5" x14ac:dyDescent="0.25">
      <c r="A205" s="9"/>
      <c r="B205" s="13" t="s">
        <v>103</v>
      </c>
      <c r="C205" s="7">
        <v>8</v>
      </c>
      <c r="D205" s="8">
        <f t="shared" ref="D205:D208" si="38">C205/C$208</f>
        <v>0.1111111111111111</v>
      </c>
      <c r="E205" s="9" t="s">
        <v>350</v>
      </c>
    </row>
    <row r="206" spans="1:5" x14ac:dyDescent="0.25">
      <c r="A206" s="9"/>
      <c r="B206" s="13" t="s">
        <v>42</v>
      </c>
      <c r="C206" s="7">
        <v>7</v>
      </c>
      <c r="D206" s="8">
        <f t="shared" si="38"/>
        <v>9.7222222222222224E-2</v>
      </c>
      <c r="E206" s="13" t="s">
        <v>42</v>
      </c>
    </row>
    <row r="207" spans="1:5" x14ac:dyDescent="0.25">
      <c r="A207" s="9"/>
      <c r="B207" s="13" t="s">
        <v>160</v>
      </c>
      <c r="C207" s="7">
        <v>29</v>
      </c>
      <c r="D207" s="8">
        <f t="shared" si="38"/>
        <v>0.40277777777777779</v>
      </c>
      <c r="E207" s="13" t="s">
        <v>160</v>
      </c>
    </row>
    <row r="208" spans="1:5" x14ac:dyDescent="0.25">
      <c r="A208" s="5" t="s">
        <v>307</v>
      </c>
      <c r="B208" s="38"/>
      <c r="C208" s="5">
        <v>72</v>
      </c>
      <c r="D208" s="42">
        <f t="shared" si="38"/>
        <v>1</v>
      </c>
      <c r="E208" s="38"/>
    </row>
    <row r="209" spans="1:5" x14ac:dyDescent="0.25">
      <c r="A209" s="9" t="s">
        <v>34</v>
      </c>
      <c r="B209" s="13" t="s">
        <v>213</v>
      </c>
      <c r="C209" s="7">
        <v>22</v>
      </c>
      <c r="D209" s="8">
        <f>C209/C$213</f>
        <v>0.33333333333333331</v>
      </c>
      <c r="E209" s="13" t="s">
        <v>213</v>
      </c>
    </row>
    <row r="210" spans="1:5" x14ac:dyDescent="0.25">
      <c r="A210" s="9"/>
      <c r="B210" s="13" t="s">
        <v>31</v>
      </c>
      <c r="C210" s="7">
        <v>18</v>
      </c>
      <c r="D210" s="8">
        <f t="shared" ref="D210:D213" si="39">C210/C$213</f>
        <v>0.27272727272727271</v>
      </c>
      <c r="E210" s="45" t="s">
        <v>31</v>
      </c>
    </row>
    <row r="211" spans="1:5" x14ac:dyDescent="0.25">
      <c r="A211" s="9"/>
      <c r="B211" s="13" t="s">
        <v>103</v>
      </c>
      <c r="C211" s="7">
        <v>8</v>
      </c>
      <c r="D211" s="8">
        <f t="shared" si="39"/>
        <v>0.12121212121212122</v>
      </c>
      <c r="E211" s="9" t="s">
        <v>350</v>
      </c>
    </row>
    <row r="212" spans="1:5" x14ac:dyDescent="0.25">
      <c r="A212" s="9"/>
      <c r="B212" s="13" t="s">
        <v>160</v>
      </c>
      <c r="C212" s="7">
        <v>18</v>
      </c>
      <c r="D212" s="8">
        <f t="shared" si="39"/>
        <v>0.27272727272727271</v>
      </c>
      <c r="E212" s="13" t="s">
        <v>160</v>
      </c>
    </row>
    <row r="213" spans="1:5" x14ac:dyDescent="0.25">
      <c r="A213" s="5" t="s">
        <v>309</v>
      </c>
      <c r="B213" s="38"/>
      <c r="C213" s="5">
        <v>66</v>
      </c>
      <c r="D213" s="42">
        <f t="shared" si="39"/>
        <v>1</v>
      </c>
      <c r="E213" s="38"/>
    </row>
    <row r="214" spans="1:5" x14ac:dyDescent="0.25">
      <c r="A214" s="9" t="s">
        <v>25</v>
      </c>
      <c r="B214" s="13" t="s">
        <v>267</v>
      </c>
      <c r="C214" s="7">
        <v>18</v>
      </c>
      <c r="D214" s="8">
        <f>C214/C$217</f>
        <v>0.39130434782608697</v>
      </c>
      <c r="E214" s="13" t="s">
        <v>267</v>
      </c>
    </row>
    <row r="215" spans="1:5" x14ac:dyDescent="0.25">
      <c r="A215" s="9"/>
      <c r="B215" s="13" t="s">
        <v>21</v>
      </c>
      <c r="C215" s="7">
        <v>6</v>
      </c>
      <c r="D215" s="8">
        <f t="shared" ref="D215:D217" si="40">C215/C$217</f>
        <v>0.13043478260869565</v>
      </c>
      <c r="E215" s="45" t="s">
        <v>21</v>
      </c>
    </row>
    <row r="216" spans="1:5" x14ac:dyDescent="0.25">
      <c r="A216" s="9"/>
      <c r="B216" s="13" t="s">
        <v>160</v>
      </c>
      <c r="C216" s="7">
        <v>22</v>
      </c>
      <c r="D216" s="8">
        <f t="shared" si="40"/>
        <v>0.47826086956521741</v>
      </c>
      <c r="E216" s="13" t="s">
        <v>160</v>
      </c>
    </row>
    <row r="217" spans="1:5" x14ac:dyDescent="0.25">
      <c r="A217" s="5" t="s">
        <v>310</v>
      </c>
      <c r="B217" s="38"/>
      <c r="C217" s="5">
        <v>46</v>
      </c>
      <c r="D217" s="42">
        <f t="shared" si="40"/>
        <v>1</v>
      </c>
      <c r="E217" s="38"/>
    </row>
    <row r="218" spans="1:5" x14ac:dyDescent="0.25">
      <c r="A218" s="9" t="s">
        <v>74</v>
      </c>
      <c r="B218" s="13" t="s">
        <v>228</v>
      </c>
      <c r="C218" s="7">
        <v>26</v>
      </c>
      <c r="D218" s="8">
        <f>C218/C$221</f>
        <v>0.44067796610169491</v>
      </c>
      <c r="E218" s="13" t="s">
        <v>228</v>
      </c>
    </row>
    <row r="219" spans="1:5" x14ac:dyDescent="0.25">
      <c r="A219" s="9"/>
      <c r="B219" s="13" t="s">
        <v>72</v>
      </c>
      <c r="C219" s="7">
        <v>11</v>
      </c>
      <c r="D219" s="8">
        <f t="shared" ref="D219:D221" si="41">C219/C$221</f>
        <v>0.1864406779661017</v>
      </c>
      <c r="E219" s="45" t="s">
        <v>72</v>
      </c>
    </row>
    <row r="220" spans="1:5" x14ac:dyDescent="0.25">
      <c r="A220" s="9"/>
      <c r="B220" s="13" t="s">
        <v>160</v>
      </c>
      <c r="C220" s="7">
        <v>22</v>
      </c>
      <c r="D220" s="8">
        <f t="shared" si="41"/>
        <v>0.3728813559322034</v>
      </c>
      <c r="E220" s="13" t="s">
        <v>160</v>
      </c>
    </row>
    <row r="221" spans="1:5" x14ac:dyDescent="0.25">
      <c r="A221" s="5" t="s">
        <v>311</v>
      </c>
      <c r="B221" s="38"/>
      <c r="C221" s="5">
        <v>59</v>
      </c>
      <c r="D221" s="42">
        <f t="shared" si="41"/>
        <v>1</v>
      </c>
      <c r="E221" s="38"/>
    </row>
    <row r="222" spans="1:5" x14ac:dyDescent="0.25">
      <c r="A222" s="9" t="s">
        <v>4</v>
      </c>
      <c r="B222" s="13" t="s">
        <v>312</v>
      </c>
      <c r="C222" s="7">
        <v>32</v>
      </c>
      <c r="D222" s="8">
        <f>C222/C$225</f>
        <v>0.43243243243243246</v>
      </c>
      <c r="E222" s="13" t="s">
        <v>312</v>
      </c>
    </row>
    <row r="223" spans="1:5" x14ac:dyDescent="0.25">
      <c r="A223" s="9"/>
      <c r="B223" s="13" t="s">
        <v>3</v>
      </c>
      <c r="C223" s="7">
        <v>20</v>
      </c>
      <c r="D223" s="8">
        <f t="shared" ref="D223:D225" si="42">C223/C$225</f>
        <v>0.27027027027027029</v>
      </c>
      <c r="E223" s="45" t="s">
        <v>3</v>
      </c>
    </row>
    <row r="224" spans="1:5" x14ac:dyDescent="0.25">
      <c r="A224" s="9"/>
      <c r="B224" s="13" t="s">
        <v>160</v>
      </c>
      <c r="C224" s="7">
        <v>22</v>
      </c>
      <c r="D224" s="8">
        <f t="shared" si="42"/>
        <v>0.29729729729729731</v>
      </c>
      <c r="E224" s="13" t="s">
        <v>160</v>
      </c>
    </row>
    <row r="225" spans="1:5" x14ac:dyDescent="0.25">
      <c r="A225" s="5" t="s">
        <v>313</v>
      </c>
      <c r="B225" s="38"/>
      <c r="C225" s="5">
        <v>74</v>
      </c>
      <c r="D225" s="42">
        <f t="shared" si="42"/>
        <v>1</v>
      </c>
      <c r="E225" s="38"/>
    </row>
    <row r="226" spans="1:5" s="32" customFormat="1" x14ac:dyDescent="0.25">
      <c r="A226" s="40" t="s">
        <v>115</v>
      </c>
      <c r="B226" s="34" t="s">
        <v>208</v>
      </c>
      <c r="C226" s="36">
        <v>6</v>
      </c>
      <c r="D226" s="46">
        <f>C226/C$228</f>
        <v>0.25</v>
      </c>
      <c r="E226" s="34" t="s">
        <v>208</v>
      </c>
    </row>
    <row r="227" spans="1:5" s="32" customFormat="1" x14ac:dyDescent="0.25">
      <c r="A227" s="40"/>
      <c r="B227" s="34" t="s">
        <v>160</v>
      </c>
      <c r="C227" s="36">
        <v>18</v>
      </c>
      <c r="D227" s="46">
        <f t="shared" ref="D227:D228" si="43">C227/C$228</f>
        <v>0.75</v>
      </c>
      <c r="E227" s="34" t="s">
        <v>160</v>
      </c>
    </row>
    <row r="228" spans="1:5" s="32" customFormat="1" x14ac:dyDescent="0.25">
      <c r="A228" s="47" t="s">
        <v>314</v>
      </c>
      <c r="B228" s="48"/>
      <c r="C228" s="47">
        <v>24</v>
      </c>
      <c r="D228" s="49">
        <f t="shared" si="43"/>
        <v>1</v>
      </c>
      <c r="E228" s="48"/>
    </row>
    <row r="229" spans="1:5" x14ac:dyDescent="0.25">
      <c r="A229" s="9" t="s">
        <v>45</v>
      </c>
      <c r="B229" s="13" t="s">
        <v>183</v>
      </c>
      <c r="C229" s="7">
        <v>28</v>
      </c>
      <c r="D229" s="8">
        <f>C229/C$235</f>
        <v>0.32183908045977011</v>
      </c>
      <c r="E229" s="13" t="s">
        <v>183</v>
      </c>
    </row>
    <row r="230" spans="1:5" x14ac:dyDescent="0.25">
      <c r="A230" s="9"/>
      <c r="B230" s="13" t="s">
        <v>103</v>
      </c>
      <c r="C230" s="7">
        <v>9</v>
      </c>
      <c r="D230" s="8">
        <f t="shared" ref="D230:D235" si="44">C230/C$235</f>
        <v>0.10344827586206896</v>
      </c>
      <c r="E230" s="9" t="s">
        <v>350</v>
      </c>
    </row>
    <row r="231" spans="1:5" x14ac:dyDescent="0.25">
      <c r="A231" s="9"/>
      <c r="B231" s="13" t="s">
        <v>72</v>
      </c>
      <c r="C231" s="7">
        <v>7</v>
      </c>
      <c r="D231" s="8">
        <f t="shared" si="44"/>
        <v>8.0459770114942528E-2</v>
      </c>
      <c r="E231" s="13" t="s">
        <v>72</v>
      </c>
    </row>
    <row r="232" spans="1:5" x14ac:dyDescent="0.25">
      <c r="A232" s="9"/>
      <c r="B232" s="13" t="s">
        <v>207</v>
      </c>
      <c r="C232" s="7">
        <v>6</v>
      </c>
      <c r="D232" s="8">
        <f t="shared" si="44"/>
        <v>6.8965517241379309E-2</v>
      </c>
      <c r="E232" s="13" t="s">
        <v>207</v>
      </c>
    </row>
    <row r="233" spans="1:5" x14ac:dyDescent="0.25">
      <c r="A233" s="9"/>
      <c r="B233" s="13" t="s">
        <v>42</v>
      </c>
      <c r="C233" s="7">
        <v>6</v>
      </c>
      <c r="D233" s="8">
        <f t="shared" si="44"/>
        <v>6.8965517241379309E-2</v>
      </c>
      <c r="E233" s="13" t="s">
        <v>42</v>
      </c>
    </row>
    <row r="234" spans="1:5" x14ac:dyDescent="0.25">
      <c r="A234" s="9"/>
      <c r="B234" s="13" t="s">
        <v>160</v>
      </c>
      <c r="C234" s="7">
        <v>31</v>
      </c>
      <c r="D234" s="8">
        <f t="shared" si="44"/>
        <v>0.35632183908045978</v>
      </c>
      <c r="E234" s="13" t="s">
        <v>160</v>
      </c>
    </row>
    <row r="235" spans="1:5" x14ac:dyDescent="0.25">
      <c r="A235" s="5" t="s">
        <v>315</v>
      </c>
      <c r="B235" s="38"/>
      <c r="C235" s="5">
        <v>87</v>
      </c>
      <c r="D235" s="42">
        <f t="shared" si="44"/>
        <v>1</v>
      </c>
      <c r="E235" s="38"/>
    </row>
    <row r="236" spans="1:5" x14ac:dyDescent="0.25">
      <c r="A236" s="9" t="s">
        <v>317</v>
      </c>
      <c r="B236" s="13" t="s">
        <v>318</v>
      </c>
      <c r="C236" s="7">
        <v>8</v>
      </c>
      <c r="D236" s="8">
        <f>C236/C$239</f>
        <v>0.29629629629629628</v>
      </c>
      <c r="E236" s="13" t="s">
        <v>318</v>
      </c>
    </row>
    <row r="237" spans="1:5" x14ac:dyDescent="0.25">
      <c r="A237" s="9"/>
      <c r="B237" s="13" t="s">
        <v>178</v>
      </c>
      <c r="C237" s="7">
        <v>7</v>
      </c>
      <c r="D237" s="8">
        <f t="shared" ref="D237:D239" si="45">C237/C$239</f>
        <v>0.25925925925925924</v>
      </c>
      <c r="E237" s="13" t="s">
        <v>178</v>
      </c>
    </row>
    <row r="238" spans="1:5" x14ac:dyDescent="0.25">
      <c r="A238" s="9"/>
      <c r="B238" s="13" t="s">
        <v>160</v>
      </c>
      <c r="C238" s="7">
        <v>12</v>
      </c>
      <c r="D238" s="8">
        <f t="shared" si="45"/>
        <v>0.44444444444444442</v>
      </c>
      <c r="E238" s="13" t="s">
        <v>160</v>
      </c>
    </row>
    <row r="239" spans="1:5" x14ac:dyDescent="0.25">
      <c r="A239" s="5" t="s">
        <v>319</v>
      </c>
      <c r="B239" s="38"/>
      <c r="C239" s="5">
        <v>27</v>
      </c>
      <c r="D239" s="42">
        <f t="shared" si="45"/>
        <v>1</v>
      </c>
      <c r="E239" s="38"/>
    </row>
    <row r="240" spans="1:5" x14ac:dyDescent="0.25">
      <c r="A240" s="9" t="s">
        <v>39</v>
      </c>
      <c r="B240" s="13" t="s">
        <v>194</v>
      </c>
      <c r="C240" s="7">
        <v>48</v>
      </c>
      <c r="D240" s="8">
        <f>C240/C$245</f>
        <v>0.44036697247706424</v>
      </c>
      <c r="E240" s="13" t="s">
        <v>194</v>
      </c>
    </row>
    <row r="241" spans="1:5" x14ac:dyDescent="0.25">
      <c r="A241" s="9"/>
      <c r="B241" s="13" t="s">
        <v>64</v>
      </c>
      <c r="C241" s="7">
        <v>16</v>
      </c>
      <c r="D241" s="8">
        <f t="shared" ref="D241:D245" si="46">C241/C$245</f>
        <v>0.14678899082568808</v>
      </c>
      <c r="E241" s="50" t="s">
        <v>64</v>
      </c>
    </row>
    <row r="242" spans="1:5" x14ac:dyDescent="0.25">
      <c r="A242" s="9"/>
      <c r="B242" s="13" t="s">
        <v>31</v>
      </c>
      <c r="C242" s="7">
        <v>8</v>
      </c>
      <c r="D242" s="8">
        <f t="shared" si="46"/>
        <v>7.3394495412844041E-2</v>
      </c>
      <c r="E242" s="13" t="s">
        <v>31</v>
      </c>
    </row>
    <row r="243" spans="1:5" x14ac:dyDescent="0.25">
      <c r="A243" s="9"/>
      <c r="B243" s="13" t="s">
        <v>103</v>
      </c>
      <c r="C243" s="7">
        <v>6</v>
      </c>
      <c r="D243" s="8">
        <f t="shared" si="46"/>
        <v>5.5045871559633031E-2</v>
      </c>
      <c r="E243" s="9" t="s">
        <v>350</v>
      </c>
    </row>
    <row r="244" spans="1:5" x14ac:dyDescent="0.25">
      <c r="A244" s="9"/>
      <c r="B244" s="13" t="s">
        <v>160</v>
      </c>
      <c r="C244" s="7">
        <v>31</v>
      </c>
      <c r="D244" s="8">
        <f t="shared" si="46"/>
        <v>0.28440366972477066</v>
      </c>
      <c r="E244" s="13" t="s">
        <v>160</v>
      </c>
    </row>
    <row r="245" spans="1:5" x14ac:dyDescent="0.25">
      <c r="A245" s="5" t="s">
        <v>320</v>
      </c>
      <c r="B245" s="38"/>
      <c r="C245" s="5">
        <v>109</v>
      </c>
      <c r="D245" s="42">
        <f t="shared" si="46"/>
        <v>1</v>
      </c>
      <c r="E245" s="38"/>
    </row>
    <row r="246" spans="1:5" x14ac:dyDescent="0.25">
      <c r="A246" s="9" t="s">
        <v>1</v>
      </c>
      <c r="B246" s="13" t="s">
        <v>321</v>
      </c>
      <c r="C246" s="7">
        <v>26</v>
      </c>
      <c r="D246" s="8">
        <f>C246/C$251</f>
        <v>0.41269841269841268</v>
      </c>
      <c r="E246" s="13" t="s">
        <v>321</v>
      </c>
    </row>
    <row r="247" spans="1:5" x14ac:dyDescent="0.25">
      <c r="A247" s="9"/>
      <c r="B247" s="13" t="s">
        <v>0</v>
      </c>
      <c r="C247" s="7">
        <v>8</v>
      </c>
      <c r="D247" s="8">
        <f t="shared" ref="D247:D251" si="47">C247/C$251</f>
        <v>0.12698412698412698</v>
      </c>
      <c r="E247" s="45" t="s">
        <v>0</v>
      </c>
    </row>
    <row r="248" spans="1:5" x14ac:dyDescent="0.25">
      <c r="A248" s="9"/>
      <c r="B248" s="13" t="s">
        <v>182</v>
      </c>
      <c r="C248" s="7">
        <v>6</v>
      </c>
      <c r="D248" s="8">
        <f t="shared" si="47"/>
        <v>9.5238095238095233E-2</v>
      </c>
      <c r="E248" s="13" t="s">
        <v>182</v>
      </c>
    </row>
    <row r="249" spans="1:5" x14ac:dyDescent="0.25">
      <c r="A249" s="9"/>
      <c r="B249" s="13" t="s">
        <v>27</v>
      </c>
      <c r="C249" s="7">
        <v>6</v>
      </c>
      <c r="D249" s="8">
        <f t="shared" si="47"/>
        <v>9.5238095238095233E-2</v>
      </c>
      <c r="E249" s="13" t="s">
        <v>27</v>
      </c>
    </row>
    <row r="250" spans="1:5" x14ac:dyDescent="0.25">
      <c r="A250" s="9"/>
      <c r="B250" s="13" t="s">
        <v>160</v>
      </c>
      <c r="C250" s="7">
        <v>17</v>
      </c>
      <c r="D250" s="8">
        <f t="shared" si="47"/>
        <v>0.26984126984126983</v>
      </c>
      <c r="E250" s="13" t="s">
        <v>160</v>
      </c>
    </row>
    <row r="251" spans="1:5" x14ac:dyDescent="0.25">
      <c r="A251" s="5" t="s">
        <v>322</v>
      </c>
      <c r="B251" s="38"/>
      <c r="C251" s="5">
        <v>63</v>
      </c>
      <c r="D251" s="42">
        <f t="shared" si="47"/>
        <v>1</v>
      </c>
      <c r="E251" s="38"/>
    </row>
    <row r="252" spans="1:5" s="32" customFormat="1" x14ac:dyDescent="0.25">
      <c r="A252" s="40" t="s">
        <v>323</v>
      </c>
      <c r="B252" s="34" t="s">
        <v>103</v>
      </c>
      <c r="C252" s="36">
        <v>1</v>
      </c>
      <c r="D252" s="36"/>
      <c r="E252" s="40" t="s">
        <v>350</v>
      </c>
    </row>
    <row r="253" spans="1:5" s="32" customFormat="1" x14ac:dyDescent="0.25">
      <c r="A253" s="40"/>
      <c r="B253" s="34" t="s">
        <v>324</v>
      </c>
      <c r="C253" s="36">
        <v>5</v>
      </c>
      <c r="D253" s="36"/>
      <c r="E253" s="34" t="s">
        <v>324</v>
      </c>
    </row>
    <row r="254" spans="1:5" s="32" customFormat="1" x14ac:dyDescent="0.25">
      <c r="A254" s="40"/>
      <c r="B254" s="34" t="s">
        <v>195</v>
      </c>
      <c r="C254" s="36">
        <v>1</v>
      </c>
      <c r="D254" s="36"/>
      <c r="E254" s="34" t="s">
        <v>195</v>
      </c>
    </row>
    <row r="255" spans="1:5" s="32" customFormat="1" x14ac:dyDescent="0.25">
      <c r="A255" s="47" t="s">
        <v>325</v>
      </c>
      <c r="B255" s="48"/>
      <c r="C255" s="47">
        <v>7</v>
      </c>
      <c r="D255" s="49"/>
      <c r="E255" s="48"/>
    </row>
    <row r="256" spans="1:5" x14ac:dyDescent="0.25">
      <c r="A256" s="9" t="s">
        <v>16</v>
      </c>
      <c r="B256" s="13" t="s">
        <v>303</v>
      </c>
      <c r="C256" s="7">
        <v>47</v>
      </c>
      <c r="D256" s="8">
        <f>C256/C$260</f>
        <v>0.49473684210526314</v>
      </c>
      <c r="E256" s="13" t="s">
        <v>303</v>
      </c>
    </row>
    <row r="257" spans="1:5" x14ac:dyDescent="0.25">
      <c r="A257" s="9"/>
      <c r="B257" s="13" t="s">
        <v>10</v>
      </c>
      <c r="C257" s="7">
        <v>29</v>
      </c>
      <c r="D257" s="8">
        <f t="shared" ref="D257:D260" si="48">C257/C$260</f>
        <v>0.30526315789473685</v>
      </c>
      <c r="E257" s="45" t="s">
        <v>10</v>
      </c>
    </row>
    <row r="258" spans="1:5" x14ac:dyDescent="0.25">
      <c r="A258" s="9"/>
      <c r="B258" s="13" t="s">
        <v>103</v>
      </c>
      <c r="C258" s="7">
        <v>10</v>
      </c>
      <c r="D258" s="8">
        <f t="shared" si="48"/>
        <v>0.10526315789473684</v>
      </c>
      <c r="E258" s="9" t="s">
        <v>350</v>
      </c>
    </row>
    <row r="259" spans="1:5" x14ac:dyDescent="0.25">
      <c r="A259" s="9"/>
      <c r="B259" s="13" t="s">
        <v>160</v>
      </c>
      <c r="C259" s="7">
        <v>9</v>
      </c>
      <c r="D259" s="8">
        <f t="shared" si="48"/>
        <v>9.4736842105263161E-2</v>
      </c>
      <c r="E259" s="13" t="s">
        <v>160</v>
      </c>
    </row>
    <row r="260" spans="1:5" x14ac:dyDescent="0.25">
      <c r="A260" s="5" t="s">
        <v>326</v>
      </c>
      <c r="B260" s="38"/>
      <c r="C260" s="5">
        <v>95</v>
      </c>
      <c r="D260" s="42">
        <f t="shared" si="48"/>
        <v>1</v>
      </c>
      <c r="E260" s="38"/>
    </row>
    <row r="261" spans="1:5" x14ac:dyDescent="0.25">
      <c r="A261" s="9" t="s">
        <v>36</v>
      </c>
      <c r="B261" s="13" t="s">
        <v>214</v>
      </c>
      <c r="C261" s="7">
        <v>25</v>
      </c>
      <c r="D261" s="8">
        <f>C261/C$264</f>
        <v>0.3968253968253968</v>
      </c>
      <c r="E261" s="13" t="s">
        <v>214</v>
      </c>
    </row>
    <row r="262" spans="1:5" x14ac:dyDescent="0.25">
      <c r="A262" s="9"/>
      <c r="B262" s="13" t="s">
        <v>31</v>
      </c>
      <c r="C262" s="7">
        <v>15</v>
      </c>
      <c r="D262" s="8">
        <f t="shared" ref="D262:D263" si="49">C262/C$264</f>
        <v>0.23809523809523808</v>
      </c>
      <c r="E262" s="45" t="s">
        <v>31</v>
      </c>
    </row>
    <row r="263" spans="1:5" x14ac:dyDescent="0.25">
      <c r="A263" s="9"/>
      <c r="B263" s="13" t="s">
        <v>160</v>
      </c>
      <c r="C263" s="7">
        <v>23</v>
      </c>
      <c r="D263" s="8">
        <f t="shared" si="49"/>
        <v>0.36507936507936506</v>
      </c>
      <c r="E263" s="13" t="s">
        <v>160</v>
      </c>
    </row>
    <row r="264" spans="1:5" x14ac:dyDescent="0.25">
      <c r="A264" s="5" t="s">
        <v>327</v>
      </c>
      <c r="B264" s="38"/>
      <c r="C264" s="5">
        <v>63</v>
      </c>
      <c r="D264" s="42">
        <f>C264/C$264</f>
        <v>1</v>
      </c>
      <c r="E264" s="38"/>
    </row>
    <row r="265" spans="1:5" x14ac:dyDescent="0.25">
      <c r="A265" s="9" t="s">
        <v>60</v>
      </c>
      <c r="B265" s="13" t="s">
        <v>230</v>
      </c>
      <c r="C265" s="7">
        <v>23</v>
      </c>
      <c r="D265" s="8">
        <f>C265/C$269</f>
        <v>0.38983050847457629</v>
      </c>
      <c r="E265" s="13" t="s">
        <v>230</v>
      </c>
    </row>
    <row r="266" spans="1:5" x14ac:dyDescent="0.25">
      <c r="A266" s="9"/>
      <c r="B266" s="13" t="s">
        <v>53</v>
      </c>
      <c r="C266" s="7">
        <v>13</v>
      </c>
      <c r="D266" s="8">
        <f t="shared" ref="D266:D269" si="50">C266/C$269</f>
        <v>0.22033898305084745</v>
      </c>
      <c r="E266" s="45" t="s">
        <v>53</v>
      </c>
    </row>
    <row r="267" spans="1:5" x14ac:dyDescent="0.25">
      <c r="A267" s="9"/>
      <c r="B267" s="13" t="s">
        <v>103</v>
      </c>
      <c r="C267" s="7">
        <v>7</v>
      </c>
      <c r="D267" s="8">
        <f t="shared" si="50"/>
        <v>0.11864406779661017</v>
      </c>
      <c r="E267" s="9" t="s">
        <v>350</v>
      </c>
    </row>
    <row r="268" spans="1:5" x14ac:dyDescent="0.25">
      <c r="A268" s="9"/>
      <c r="B268" s="13" t="s">
        <v>160</v>
      </c>
      <c r="C268" s="7">
        <v>16</v>
      </c>
      <c r="D268" s="8">
        <f t="shared" si="50"/>
        <v>0.2711864406779661</v>
      </c>
      <c r="E268" s="13" t="s">
        <v>160</v>
      </c>
    </row>
    <row r="269" spans="1:5" x14ac:dyDescent="0.25">
      <c r="A269" s="5" t="s">
        <v>328</v>
      </c>
      <c r="B269" s="38"/>
      <c r="C269" s="5">
        <v>59</v>
      </c>
      <c r="D269" s="42">
        <f t="shared" si="50"/>
        <v>1</v>
      </c>
      <c r="E269" s="38"/>
    </row>
    <row r="270" spans="1:5" x14ac:dyDescent="0.25">
      <c r="A270" s="9" t="s">
        <v>65</v>
      </c>
      <c r="B270" s="13" t="s">
        <v>236</v>
      </c>
      <c r="C270" s="7">
        <v>31</v>
      </c>
      <c r="D270" s="8">
        <f>C270/C$274</f>
        <v>0.33695652173913043</v>
      </c>
      <c r="E270" s="13" t="s">
        <v>236</v>
      </c>
    </row>
    <row r="271" spans="1:5" x14ac:dyDescent="0.25">
      <c r="A271" s="9"/>
      <c r="B271" s="13" t="s">
        <v>64</v>
      </c>
      <c r="C271" s="7">
        <v>18</v>
      </c>
      <c r="D271" s="8">
        <f t="shared" ref="D271:D274" si="51">C271/C$274</f>
        <v>0.19565217391304349</v>
      </c>
      <c r="E271" s="45" t="s">
        <v>64</v>
      </c>
    </row>
    <row r="272" spans="1:5" x14ac:dyDescent="0.25">
      <c r="A272" s="9"/>
      <c r="B272" s="13" t="s">
        <v>103</v>
      </c>
      <c r="C272" s="7">
        <v>9</v>
      </c>
      <c r="D272" s="8">
        <f t="shared" si="51"/>
        <v>9.7826086956521743E-2</v>
      </c>
      <c r="E272" s="9" t="s">
        <v>350</v>
      </c>
    </row>
    <row r="273" spans="1:5" x14ac:dyDescent="0.25">
      <c r="A273" s="9"/>
      <c r="B273" s="13" t="s">
        <v>160</v>
      </c>
      <c r="C273" s="7">
        <v>34</v>
      </c>
      <c r="D273" s="8">
        <f t="shared" si="51"/>
        <v>0.36956521739130432</v>
      </c>
      <c r="E273" s="13" t="s">
        <v>160</v>
      </c>
    </row>
    <row r="274" spans="1:5" x14ac:dyDescent="0.25">
      <c r="A274" s="5" t="s">
        <v>329</v>
      </c>
      <c r="B274" s="38"/>
      <c r="C274" s="5">
        <v>92</v>
      </c>
      <c r="D274" s="42">
        <f t="shared" si="51"/>
        <v>1</v>
      </c>
      <c r="E274" s="38"/>
    </row>
    <row r="275" spans="1:5" x14ac:dyDescent="0.25">
      <c r="A275" s="9" t="s">
        <v>29</v>
      </c>
      <c r="B275" s="13" t="s">
        <v>330</v>
      </c>
      <c r="C275" s="7">
        <v>26</v>
      </c>
      <c r="D275" s="8">
        <f>C275/C$280</f>
        <v>0.33333333333333331</v>
      </c>
      <c r="E275" s="13" t="s">
        <v>330</v>
      </c>
    </row>
    <row r="276" spans="1:5" x14ac:dyDescent="0.25">
      <c r="A276" s="9"/>
      <c r="B276" s="13" t="s">
        <v>103</v>
      </c>
      <c r="C276" s="7">
        <v>19</v>
      </c>
      <c r="D276" s="8">
        <f t="shared" ref="D276:D280" si="52">C276/C$280</f>
        <v>0.24358974358974358</v>
      </c>
      <c r="E276" s="9" t="s">
        <v>350</v>
      </c>
    </row>
    <row r="277" spans="1:5" x14ac:dyDescent="0.25">
      <c r="A277" s="9"/>
      <c r="B277" s="13" t="s">
        <v>27</v>
      </c>
      <c r="C277" s="7">
        <v>15</v>
      </c>
      <c r="D277" s="8">
        <f t="shared" si="52"/>
        <v>0.19230769230769232</v>
      </c>
      <c r="E277" s="45" t="s">
        <v>27</v>
      </c>
    </row>
    <row r="278" spans="1:5" x14ac:dyDescent="0.25">
      <c r="A278" s="9"/>
      <c r="B278" s="13" t="s">
        <v>178</v>
      </c>
      <c r="C278" s="7">
        <v>12</v>
      </c>
      <c r="D278" s="8">
        <f t="shared" si="52"/>
        <v>0.15384615384615385</v>
      </c>
      <c r="E278" s="13" t="s">
        <v>178</v>
      </c>
    </row>
    <row r="279" spans="1:5" x14ac:dyDescent="0.25">
      <c r="A279" s="9"/>
      <c r="B279" s="13" t="s">
        <v>160</v>
      </c>
      <c r="C279" s="7">
        <v>6</v>
      </c>
      <c r="D279" s="8">
        <f t="shared" si="52"/>
        <v>7.6923076923076927E-2</v>
      </c>
      <c r="E279" s="13" t="s">
        <v>160</v>
      </c>
    </row>
    <row r="280" spans="1:5" x14ac:dyDescent="0.25">
      <c r="A280" s="5" t="s">
        <v>331</v>
      </c>
      <c r="B280" s="38"/>
      <c r="C280" s="5">
        <v>78</v>
      </c>
      <c r="D280" s="42">
        <f t="shared" si="52"/>
        <v>1</v>
      </c>
      <c r="E280" s="38"/>
    </row>
    <row r="281" spans="1:5" x14ac:dyDescent="0.25">
      <c r="A281" s="9" t="s">
        <v>62</v>
      </c>
      <c r="B281" s="13" t="s">
        <v>261</v>
      </c>
      <c r="C281" s="7">
        <v>22</v>
      </c>
      <c r="D281" s="8">
        <f>C281/C$285</f>
        <v>0.34375</v>
      </c>
      <c r="E281" s="13" t="s">
        <v>261</v>
      </c>
    </row>
    <row r="282" spans="1:5" x14ac:dyDescent="0.25">
      <c r="A282" s="9"/>
      <c r="B282" s="13" t="s">
        <v>207</v>
      </c>
      <c r="C282" s="7">
        <v>11</v>
      </c>
      <c r="D282" s="8">
        <f t="shared" ref="D282:D284" si="53">C282/C$285</f>
        <v>0.171875</v>
      </c>
      <c r="E282" s="13" t="s">
        <v>207</v>
      </c>
    </row>
    <row r="283" spans="1:5" x14ac:dyDescent="0.25">
      <c r="A283" s="9"/>
      <c r="B283" s="13" t="s">
        <v>53</v>
      </c>
      <c r="C283" s="7">
        <v>10</v>
      </c>
      <c r="D283" s="8">
        <f t="shared" si="53"/>
        <v>0.15625</v>
      </c>
      <c r="E283" s="45" t="s">
        <v>53</v>
      </c>
    </row>
    <row r="284" spans="1:5" x14ac:dyDescent="0.25">
      <c r="A284" s="9"/>
      <c r="B284" s="13" t="s">
        <v>160</v>
      </c>
      <c r="C284" s="7">
        <v>21</v>
      </c>
      <c r="D284" s="8">
        <f t="shared" si="53"/>
        <v>0.328125</v>
      </c>
      <c r="E284" s="13" t="s">
        <v>160</v>
      </c>
    </row>
    <row r="285" spans="1:5" x14ac:dyDescent="0.25">
      <c r="A285" s="5" t="s">
        <v>333</v>
      </c>
      <c r="B285" s="38"/>
      <c r="C285" s="5">
        <v>64</v>
      </c>
      <c r="D285" s="42">
        <f>C285/C$285</f>
        <v>1</v>
      </c>
      <c r="E285" s="38"/>
    </row>
    <row r="286" spans="1:5" x14ac:dyDescent="0.25">
      <c r="A286" s="9" t="s">
        <v>8</v>
      </c>
      <c r="B286" s="13" t="s">
        <v>334</v>
      </c>
      <c r="C286" s="7">
        <v>36</v>
      </c>
      <c r="D286" s="8">
        <f>C286/C$291</f>
        <v>0.40909090909090912</v>
      </c>
      <c r="E286" s="13" t="s">
        <v>334</v>
      </c>
    </row>
    <row r="287" spans="1:5" x14ac:dyDescent="0.25">
      <c r="A287" s="9"/>
      <c r="B287" s="13" t="s">
        <v>27</v>
      </c>
      <c r="C287" s="7">
        <v>8</v>
      </c>
      <c r="D287" s="8">
        <f t="shared" ref="D287:D291" si="54">C287/C$291</f>
        <v>9.0909090909090912E-2</v>
      </c>
      <c r="E287" s="13" t="s">
        <v>27</v>
      </c>
    </row>
    <row r="288" spans="1:5" x14ac:dyDescent="0.25">
      <c r="A288" s="9"/>
      <c r="B288" s="13" t="s">
        <v>221</v>
      </c>
      <c r="C288" s="7">
        <v>7</v>
      </c>
      <c r="D288" s="8">
        <f t="shared" si="54"/>
        <v>7.9545454545454544E-2</v>
      </c>
      <c r="E288" s="13" t="s">
        <v>221</v>
      </c>
    </row>
    <row r="289" spans="1:5" x14ac:dyDescent="0.25">
      <c r="A289" s="9"/>
      <c r="B289" s="13" t="s">
        <v>3</v>
      </c>
      <c r="C289" s="7">
        <v>7</v>
      </c>
      <c r="D289" s="8">
        <f t="shared" si="54"/>
        <v>7.9545454545454544E-2</v>
      </c>
      <c r="E289" s="13" t="s">
        <v>3</v>
      </c>
    </row>
    <row r="290" spans="1:5" x14ac:dyDescent="0.25">
      <c r="A290" s="9"/>
      <c r="B290" s="13" t="s">
        <v>160</v>
      </c>
      <c r="C290" s="7">
        <v>30</v>
      </c>
      <c r="D290" s="8">
        <f t="shared" si="54"/>
        <v>0.34090909090909088</v>
      </c>
      <c r="E290" s="13" t="s">
        <v>160</v>
      </c>
    </row>
    <row r="291" spans="1:5" x14ac:dyDescent="0.25">
      <c r="A291" s="5" t="s">
        <v>335</v>
      </c>
      <c r="B291" s="38"/>
      <c r="C291" s="5">
        <v>88</v>
      </c>
      <c r="D291" s="42">
        <f t="shared" si="54"/>
        <v>1</v>
      </c>
      <c r="E291" s="38"/>
    </row>
    <row r="292" spans="1:5" x14ac:dyDescent="0.25">
      <c r="A292" s="9" t="s">
        <v>7</v>
      </c>
      <c r="B292" s="13" t="s">
        <v>252</v>
      </c>
      <c r="C292" s="7">
        <v>44</v>
      </c>
      <c r="D292" s="8">
        <f>C292/C$297</f>
        <v>0.42307692307692307</v>
      </c>
      <c r="E292" s="13" t="s">
        <v>252</v>
      </c>
    </row>
    <row r="293" spans="1:5" x14ac:dyDescent="0.25">
      <c r="A293" s="9"/>
      <c r="B293" s="13" t="s">
        <v>182</v>
      </c>
      <c r="C293" s="7">
        <v>25</v>
      </c>
      <c r="D293" s="8">
        <f t="shared" ref="D293:D296" si="55">C293/C$297</f>
        <v>0.24038461538461539</v>
      </c>
      <c r="E293" s="13" t="s">
        <v>182</v>
      </c>
    </row>
    <row r="294" spans="1:5" x14ac:dyDescent="0.25">
      <c r="A294" s="9"/>
      <c r="B294" s="13" t="s">
        <v>3</v>
      </c>
      <c r="C294" s="7">
        <v>10</v>
      </c>
      <c r="D294" s="8">
        <f t="shared" si="55"/>
        <v>9.6153846153846159E-2</v>
      </c>
      <c r="E294" s="13" t="s">
        <v>3</v>
      </c>
    </row>
    <row r="295" spans="1:5" x14ac:dyDescent="0.25">
      <c r="A295" s="9"/>
      <c r="B295" s="13" t="s">
        <v>103</v>
      </c>
      <c r="C295" s="7">
        <v>7</v>
      </c>
      <c r="D295" s="8">
        <f t="shared" si="55"/>
        <v>6.7307692307692304E-2</v>
      </c>
      <c r="E295" s="9" t="s">
        <v>350</v>
      </c>
    </row>
    <row r="296" spans="1:5" x14ac:dyDescent="0.25">
      <c r="A296" s="9"/>
      <c r="B296" s="13" t="s">
        <v>160</v>
      </c>
      <c r="C296" s="7">
        <v>18</v>
      </c>
      <c r="D296" s="8">
        <f t="shared" si="55"/>
        <v>0.17307692307692307</v>
      </c>
      <c r="E296" s="13" t="s">
        <v>160</v>
      </c>
    </row>
    <row r="297" spans="1:5" x14ac:dyDescent="0.25">
      <c r="A297" s="5" t="s">
        <v>337</v>
      </c>
      <c r="B297" s="38"/>
      <c r="C297" s="5">
        <v>104</v>
      </c>
      <c r="D297" s="42">
        <f>C297/C$297</f>
        <v>1</v>
      </c>
      <c r="E297" s="38"/>
    </row>
    <row r="298" spans="1:5" x14ac:dyDescent="0.25">
      <c r="A298" s="9" t="s">
        <v>48</v>
      </c>
      <c r="B298" s="13" t="s">
        <v>237</v>
      </c>
      <c r="C298" s="7">
        <v>43</v>
      </c>
      <c r="D298" s="8">
        <f>C298/C$301</f>
        <v>0.50588235294117645</v>
      </c>
      <c r="E298" s="13" t="s">
        <v>237</v>
      </c>
    </row>
    <row r="299" spans="1:5" x14ac:dyDescent="0.25">
      <c r="A299" s="9"/>
      <c r="B299" s="13" t="s">
        <v>47</v>
      </c>
      <c r="C299" s="7">
        <v>22</v>
      </c>
      <c r="D299" s="8">
        <f t="shared" ref="D299:D301" si="56">C299/C$301</f>
        <v>0.25882352941176473</v>
      </c>
      <c r="E299" s="45" t="s">
        <v>47</v>
      </c>
    </row>
    <row r="300" spans="1:5" x14ac:dyDescent="0.25">
      <c r="A300" s="9"/>
      <c r="B300" s="13" t="s">
        <v>160</v>
      </c>
      <c r="C300" s="7">
        <v>20</v>
      </c>
      <c r="D300" s="8">
        <f t="shared" si="56"/>
        <v>0.23529411764705882</v>
      </c>
      <c r="E300" s="13" t="s">
        <v>160</v>
      </c>
    </row>
    <row r="301" spans="1:5" x14ac:dyDescent="0.25">
      <c r="A301" s="5" t="s">
        <v>338</v>
      </c>
      <c r="B301" s="38"/>
      <c r="C301" s="5">
        <v>85</v>
      </c>
      <c r="D301" s="42">
        <f t="shared" si="56"/>
        <v>1</v>
      </c>
      <c r="E301" s="38"/>
    </row>
    <row r="302" spans="1:5" x14ac:dyDescent="0.25">
      <c r="A302" s="9" t="s">
        <v>24</v>
      </c>
      <c r="B302" s="13" t="s">
        <v>279</v>
      </c>
      <c r="C302" s="7">
        <v>32</v>
      </c>
      <c r="D302" s="8">
        <f>C302/C$305</f>
        <v>0.47058823529411764</v>
      </c>
      <c r="E302" s="13" t="s">
        <v>279</v>
      </c>
    </row>
    <row r="303" spans="1:5" x14ac:dyDescent="0.25">
      <c r="A303" s="9"/>
      <c r="B303" s="13" t="s">
        <v>21</v>
      </c>
      <c r="C303" s="7">
        <v>12</v>
      </c>
      <c r="D303" s="8">
        <f t="shared" ref="D303:D305" si="57">C303/C$305</f>
        <v>0.17647058823529413</v>
      </c>
      <c r="E303" s="45" t="s">
        <v>21</v>
      </c>
    </row>
    <row r="304" spans="1:5" x14ac:dyDescent="0.25">
      <c r="A304" s="9"/>
      <c r="B304" s="13" t="s">
        <v>160</v>
      </c>
      <c r="C304" s="7">
        <v>24</v>
      </c>
      <c r="D304" s="8">
        <f t="shared" si="57"/>
        <v>0.35294117647058826</v>
      </c>
      <c r="E304" s="13" t="s">
        <v>160</v>
      </c>
    </row>
    <row r="305" spans="1:5" x14ac:dyDescent="0.25">
      <c r="A305" s="5" t="s">
        <v>339</v>
      </c>
      <c r="B305" s="38"/>
      <c r="C305" s="5">
        <v>68</v>
      </c>
      <c r="D305" s="42">
        <f t="shared" si="57"/>
        <v>1</v>
      </c>
      <c r="E305" s="38"/>
    </row>
    <row r="306" spans="1:5" x14ac:dyDescent="0.25">
      <c r="A306" s="9" t="s">
        <v>79</v>
      </c>
      <c r="B306" s="13" t="s">
        <v>270</v>
      </c>
      <c r="C306" s="7">
        <v>89</v>
      </c>
      <c r="D306" s="8">
        <f>C306/C$311</f>
        <v>0.44723618090452261</v>
      </c>
      <c r="E306" s="13" t="s">
        <v>270</v>
      </c>
    </row>
    <row r="307" spans="1:5" x14ac:dyDescent="0.25">
      <c r="A307" s="9"/>
      <c r="B307" s="13" t="s">
        <v>78</v>
      </c>
      <c r="C307" s="7">
        <v>73</v>
      </c>
      <c r="D307" s="8">
        <f t="shared" ref="D307:D311" si="58">C307/C$311</f>
        <v>0.36683417085427134</v>
      </c>
      <c r="E307" s="45" t="s">
        <v>78</v>
      </c>
    </row>
    <row r="308" spans="1:5" x14ac:dyDescent="0.25">
      <c r="A308" s="9"/>
      <c r="B308" s="13" t="s">
        <v>178</v>
      </c>
      <c r="C308" s="7">
        <v>11</v>
      </c>
      <c r="D308" s="8">
        <f t="shared" si="58"/>
        <v>5.5276381909547742E-2</v>
      </c>
      <c r="E308" s="13" t="s">
        <v>178</v>
      </c>
    </row>
    <row r="309" spans="1:5" x14ac:dyDescent="0.25">
      <c r="A309" s="9"/>
      <c r="B309" s="13" t="s">
        <v>103</v>
      </c>
      <c r="C309" s="7">
        <v>8</v>
      </c>
      <c r="D309" s="8">
        <f t="shared" si="58"/>
        <v>4.0201005025125629E-2</v>
      </c>
      <c r="E309" s="9" t="s">
        <v>350</v>
      </c>
    </row>
    <row r="310" spans="1:5" x14ac:dyDescent="0.25">
      <c r="A310" s="9"/>
      <c r="B310" s="13" t="s">
        <v>160</v>
      </c>
      <c r="C310" s="7">
        <v>18</v>
      </c>
      <c r="D310" s="8">
        <f t="shared" si="58"/>
        <v>9.0452261306532666E-2</v>
      </c>
      <c r="E310" s="13" t="s">
        <v>160</v>
      </c>
    </row>
    <row r="311" spans="1:5" x14ac:dyDescent="0.25">
      <c r="A311" s="5" t="s">
        <v>341</v>
      </c>
      <c r="B311" s="38"/>
      <c r="C311" s="5">
        <v>199</v>
      </c>
      <c r="D311" s="42">
        <f t="shared" si="58"/>
        <v>1</v>
      </c>
      <c r="E311" s="38"/>
    </row>
    <row r="312" spans="1:5" ht="20.25" customHeight="1" x14ac:dyDescent="0.25">
      <c r="A312" s="41" t="s">
        <v>83</v>
      </c>
      <c r="B312" s="35"/>
      <c r="C312" s="37">
        <v>5914</v>
      </c>
      <c r="D312" s="43"/>
      <c r="E312" s="35"/>
    </row>
    <row r="313" spans="1:5" ht="15.75" customHeight="1" x14ac:dyDescent="0.25">
      <c r="A313" s="44" t="s">
        <v>87</v>
      </c>
      <c r="B313" s="44"/>
      <c r="C313" s="44"/>
      <c r="D313" s="44"/>
      <c r="E313" s="21"/>
    </row>
    <row r="314" spans="1:5" ht="127.5" customHeight="1" x14ac:dyDescent="0.25">
      <c r="A314" s="96" t="s">
        <v>353</v>
      </c>
      <c r="B314" s="96"/>
      <c r="C314" s="96"/>
      <c r="D314" s="96"/>
      <c r="E314" s="96"/>
    </row>
    <row r="316" spans="1:5" x14ac:dyDescent="0.25">
      <c r="A316" s="9" t="s">
        <v>118</v>
      </c>
      <c r="B316" s="13" t="s">
        <v>181</v>
      </c>
      <c r="C316" s="7">
        <v>75</v>
      </c>
      <c r="D316" s="8">
        <f>C316/C$319</f>
        <v>0.75</v>
      </c>
      <c r="E316" s="13" t="s">
        <v>181</v>
      </c>
    </row>
    <row r="317" spans="1:5" x14ac:dyDescent="0.25">
      <c r="A317" s="9"/>
      <c r="B317" s="13" t="s">
        <v>103</v>
      </c>
      <c r="C317" s="7">
        <v>13</v>
      </c>
      <c r="D317" s="8">
        <f>C317/C$319</f>
        <v>0.13</v>
      </c>
      <c r="E317" s="9" t="s">
        <v>350</v>
      </c>
    </row>
    <row r="318" spans="1:5" x14ac:dyDescent="0.25">
      <c r="A318" s="9"/>
      <c r="B318" s="13" t="s">
        <v>160</v>
      </c>
      <c r="C318" s="7">
        <v>12</v>
      </c>
      <c r="D318" s="8">
        <f>C318/C$319</f>
        <v>0.12</v>
      </c>
      <c r="E318" s="13" t="s">
        <v>160</v>
      </c>
    </row>
    <row r="319" spans="1:5" x14ac:dyDescent="0.25">
      <c r="A319" s="5" t="s">
        <v>185</v>
      </c>
      <c r="B319" s="38"/>
      <c r="C319" s="5">
        <v>100</v>
      </c>
      <c r="D319" s="42">
        <f>C319/C$319</f>
        <v>1</v>
      </c>
      <c r="E319" s="38"/>
    </row>
    <row r="320" spans="1:5" x14ac:dyDescent="0.25">
      <c r="A320" s="9" t="s">
        <v>142</v>
      </c>
      <c r="B320" s="13" t="s">
        <v>186</v>
      </c>
      <c r="C320" s="7">
        <v>43</v>
      </c>
      <c r="D320" s="3">
        <f>C320/C$323</f>
        <v>0.72881355932203384</v>
      </c>
      <c r="E320" s="13" t="s">
        <v>186</v>
      </c>
    </row>
    <row r="321" spans="1:5" x14ac:dyDescent="0.25">
      <c r="A321" s="9"/>
      <c r="B321" s="13" t="s">
        <v>103</v>
      </c>
      <c r="C321" s="7">
        <v>7</v>
      </c>
      <c r="D321" s="3">
        <f>C321/C$323</f>
        <v>0.11864406779661017</v>
      </c>
      <c r="E321" s="9" t="s">
        <v>350</v>
      </c>
    </row>
    <row r="322" spans="1:5" x14ac:dyDescent="0.25">
      <c r="A322" s="9"/>
      <c r="B322" s="13" t="s">
        <v>160</v>
      </c>
      <c r="C322" s="7">
        <v>9</v>
      </c>
      <c r="D322" s="3">
        <f>C322/C$323</f>
        <v>0.15254237288135594</v>
      </c>
      <c r="E322" s="13" t="s">
        <v>160</v>
      </c>
    </row>
    <row r="323" spans="1:5" x14ac:dyDescent="0.25">
      <c r="A323" s="5" t="s">
        <v>191</v>
      </c>
      <c r="B323" s="38"/>
      <c r="C323" s="5">
        <v>59</v>
      </c>
      <c r="D323" s="42">
        <f>C323/C$323</f>
        <v>1</v>
      </c>
      <c r="E323" s="38"/>
    </row>
    <row r="324" spans="1:5" x14ac:dyDescent="0.25">
      <c r="A324" s="9" t="s">
        <v>92</v>
      </c>
      <c r="B324" s="13" t="s">
        <v>192</v>
      </c>
      <c r="C324" s="7">
        <v>46</v>
      </c>
      <c r="D324" s="3">
        <f>C324/C$326</f>
        <v>0.80701754385964908</v>
      </c>
      <c r="E324" s="13" t="s">
        <v>192</v>
      </c>
    </row>
    <row r="325" spans="1:5" x14ac:dyDescent="0.25">
      <c r="A325" s="9"/>
      <c r="B325" s="13" t="s">
        <v>160</v>
      </c>
      <c r="C325" s="7">
        <v>11</v>
      </c>
      <c r="D325" s="3">
        <f>C325/C$326</f>
        <v>0.19298245614035087</v>
      </c>
      <c r="E325" s="13" t="s">
        <v>160</v>
      </c>
    </row>
    <row r="326" spans="1:5" x14ac:dyDescent="0.25">
      <c r="A326" s="5" t="s">
        <v>196</v>
      </c>
      <c r="B326" s="38"/>
      <c r="C326" s="5">
        <v>57</v>
      </c>
      <c r="D326" s="42">
        <f>C326/C$326</f>
        <v>1</v>
      </c>
      <c r="E326" s="38"/>
    </row>
    <row r="327" spans="1:5" x14ac:dyDescent="0.25">
      <c r="A327" s="9" t="s">
        <v>119</v>
      </c>
      <c r="B327" s="13" t="s">
        <v>202</v>
      </c>
      <c r="C327" s="7">
        <v>40</v>
      </c>
      <c r="D327" s="8">
        <f>C327/C$329</f>
        <v>0.7407407407407407</v>
      </c>
      <c r="E327" s="13" t="s">
        <v>202</v>
      </c>
    </row>
    <row r="328" spans="1:5" x14ac:dyDescent="0.25">
      <c r="A328" s="9"/>
      <c r="B328" s="13" t="s">
        <v>160</v>
      </c>
      <c r="C328" s="7">
        <v>14</v>
      </c>
      <c r="D328" s="8">
        <f>C328/C$329</f>
        <v>0.25925925925925924</v>
      </c>
      <c r="E328" s="13" t="s">
        <v>160</v>
      </c>
    </row>
    <row r="329" spans="1:5" x14ac:dyDescent="0.25">
      <c r="A329" s="5" t="s">
        <v>205</v>
      </c>
      <c r="B329" s="38"/>
      <c r="C329" s="5">
        <v>54</v>
      </c>
      <c r="D329" s="42">
        <f>C329/C$329</f>
        <v>1</v>
      </c>
      <c r="E329" s="38"/>
    </row>
    <row r="330" spans="1:5" x14ac:dyDescent="0.25">
      <c r="A330" s="9" t="s">
        <v>122</v>
      </c>
      <c r="B330" s="13" t="s">
        <v>224</v>
      </c>
      <c r="C330" s="7">
        <v>25</v>
      </c>
      <c r="D330" s="8">
        <f>C330/C$332</f>
        <v>0.7142857142857143</v>
      </c>
      <c r="E330" s="13" t="s">
        <v>224</v>
      </c>
    </row>
    <row r="331" spans="1:5" x14ac:dyDescent="0.25">
      <c r="A331" s="9"/>
      <c r="B331" s="13" t="s">
        <v>160</v>
      </c>
      <c r="C331" s="7">
        <v>10</v>
      </c>
      <c r="D331" s="8">
        <f>C331/C$332</f>
        <v>0.2857142857142857</v>
      </c>
      <c r="E331" s="13" t="s">
        <v>160</v>
      </c>
    </row>
    <row r="332" spans="1:5" x14ac:dyDescent="0.25">
      <c r="A332" s="5" t="s">
        <v>239</v>
      </c>
      <c r="B332" s="38"/>
      <c r="C332" s="5">
        <v>35</v>
      </c>
      <c r="D332" s="42">
        <f>C332/C$332</f>
        <v>1</v>
      </c>
      <c r="E332" s="38"/>
    </row>
    <row r="333" spans="1:5" x14ac:dyDescent="0.25">
      <c r="A333" s="9" t="s">
        <v>113</v>
      </c>
      <c r="B333" s="13" t="s">
        <v>275</v>
      </c>
      <c r="C333" s="7">
        <v>39</v>
      </c>
      <c r="D333" s="8">
        <f>C333/C$336</f>
        <v>0.57352941176470584</v>
      </c>
      <c r="E333" s="13" t="s">
        <v>275</v>
      </c>
    </row>
    <row r="334" spans="1:5" ht="30" x14ac:dyDescent="0.25">
      <c r="A334" s="9"/>
      <c r="B334" s="13" t="s">
        <v>200</v>
      </c>
      <c r="C334" s="7">
        <v>7</v>
      </c>
      <c r="D334" s="8">
        <f>C334/C$336</f>
        <v>0.10294117647058823</v>
      </c>
      <c r="E334" s="13" t="s">
        <v>200</v>
      </c>
    </row>
    <row r="335" spans="1:5" x14ac:dyDescent="0.25">
      <c r="A335" s="9"/>
      <c r="B335" s="13" t="s">
        <v>160</v>
      </c>
      <c r="C335" s="7">
        <v>22</v>
      </c>
      <c r="D335" s="8">
        <f>C335/C$336</f>
        <v>0.3235294117647059</v>
      </c>
      <c r="E335" s="13" t="s">
        <v>160</v>
      </c>
    </row>
    <row r="336" spans="1:5" x14ac:dyDescent="0.25">
      <c r="A336" s="5" t="s">
        <v>277</v>
      </c>
      <c r="B336" s="38"/>
      <c r="C336" s="5">
        <v>68</v>
      </c>
      <c r="D336" s="42">
        <f>C336/C$336</f>
        <v>1</v>
      </c>
      <c r="E336" s="38"/>
    </row>
    <row r="337" spans="1:5" x14ac:dyDescent="0.25">
      <c r="A337" s="9" t="s">
        <v>70</v>
      </c>
      <c r="B337" s="13" t="s">
        <v>251</v>
      </c>
      <c r="C337" s="7">
        <v>32</v>
      </c>
      <c r="D337" s="8">
        <f>C337/C$341</f>
        <v>0.38095238095238093</v>
      </c>
      <c r="E337" s="13" t="s">
        <v>251</v>
      </c>
    </row>
    <row r="338" spans="1:5" x14ac:dyDescent="0.25">
      <c r="A338" s="9"/>
      <c r="B338" s="13" t="s">
        <v>69</v>
      </c>
      <c r="C338" s="7">
        <v>32</v>
      </c>
      <c r="D338" s="8">
        <f>C338/C$341</f>
        <v>0.38095238095238093</v>
      </c>
      <c r="E338" s="13" t="s">
        <v>69</v>
      </c>
    </row>
    <row r="339" spans="1:5" x14ac:dyDescent="0.25">
      <c r="A339" s="9"/>
      <c r="B339" s="13" t="s">
        <v>103</v>
      </c>
      <c r="C339" s="7">
        <v>7</v>
      </c>
      <c r="D339" s="8">
        <f>C339/C$341</f>
        <v>8.3333333333333329E-2</v>
      </c>
      <c r="E339" s="9" t="s">
        <v>350</v>
      </c>
    </row>
    <row r="340" spans="1:5" x14ac:dyDescent="0.25">
      <c r="A340" s="9"/>
      <c r="B340" s="13" t="s">
        <v>160</v>
      </c>
      <c r="C340" s="7">
        <v>13</v>
      </c>
      <c r="D340" s="8">
        <f>C340/C$341</f>
        <v>0.15476190476190477</v>
      </c>
      <c r="E340" s="13" t="s">
        <v>160</v>
      </c>
    </row>
    <row r="341" spans="1:5" x14ac:dyDescent="0.25">
      <c r="A341" s="5" t="s">
        <v>280</v>
      </c>
      <c r="B341" s="38"/>
      <c r="C341" s="5">
        <v>84</v>
      </c>
      <c r="D341" s="42">
        <f>C341/C$341</f>
        <v>1</v>
      </c>
      <c r="E341" s="38"/>
    </row>
    <row r="342" spans="1:5" x14ac:dyDescent="0.25">
      <c r="A342" s="9" t="s">
        <v>128</v>
      </c>
      <c r="B342" s="13" t="s">
        <v>240</v>
      </c>
      <c r="C342" s="7">
        <v>41</v>
      </c>
      <c r="D342" s="8">
        <f>C342/C$344</f>
        <v>0.89130434782608692</v>
      </c>
      <c r="E342" s="13" t="s">
        <v>240</v>
      </c>
    </row>
    <row r="343" spans="1:5" x14ac:dyDescent="0.25">
      <c r="A343" s="9"/>
      <c r="B343" s="13" t="s">
        <v>160</v>
      </c>
      <c r="C343" s="7">
        <v>5</v>
      </c>
      <c r="D343" s="8">
        <f>C343/C$344</f>
        <v>0.10869565217391304</v>
      </c>
      <c r="E343" s="13" t="s">
        <v>160</v>
      </c>
    </row>
    <row r="344" spans="1:5" x14ac:dyDescent="0.25">
      <c r="A344" s="5" t="s">
        <v>281</v>
      </c>
      <c r="B344" s="38"/>
      <c r="C344" s="5">
        <v>46</v>
      </c>
      <c r="D344" s="42">
        <f>C344/C$344</f>
        <v>1</v>
      </c>
      <c r="E344" s="38"/>
    </row>
    <row r="345" spans="1:5" x14ac:dyDescent="0.25">
      <c r="A345" s="9" t="s">
        <v>129</v>
      </c>
      <c r="B345" s="13" t="s">
        <v>276</v>
      </c>
      <c r="C345" s="7">
        <v>49</v>
      </c>
      <c r="D345" s="8">
        <f>C345/C$347</f>
        <v>0.80327868852459017</v>
      </c>
      <c r="E345" s="13" t="s">
        <v>276</v>
      </c>
    </row>
    <row r="346" spans="1:5" x14ac:dyDescent="0.25">
      <c r="A346" s="9"/>
      <c r="B346" s="13" t="s">
        <v>160</v>
      </c>
      <c r="C346" s="7">
        <v>12</v>
      </c>
      <c r="D346" s="8">
        <f>C346/C$347</f>
        <v>0.19672131147540983</v>
      </c>
      <c r="E346" s="13" t="s">
        <v>160</v>
      </c>
    </row>
    <row r="347" spans="1:5" x14ac:dyDescent="0.25">
      <c r="A347" s="5" t="s">
        <v>306</v>
      </c>
      <c r="B347" s="38"/>
      <c r="C347" s="5">
        <v>61</v>
      </c>
      <c r="D347" s="42">
        <f>C347/C$347</f>
        <v>1</v>
      </c>
      <c r="E347" s="38"/>
    </row>
    <row r="348" spans="1:5" x14ac:dyDescent="0.25">
      <c r="A348" s="9" t="s">
        <v>18</v>
      </c>
      <c r="B348" s="13" t="s">
        <v>293</v>
      </c>
      <c r="C348" s="7">
        <v>118</v>
      </c>
      <c r="D348" s="8">
        <f>C348/C$352</f>
        <v>0.80272108843537415</v>
      </c>
      <c r="E348" s="13" t="s">
        <v>293</v>
      </c>
    </row>
    <row r="349" spans="1:5" x14ac:dyDescent="0.25">
      <c r="A349" s="9"/>
      <c r="B349" s="13" t="s">
        <v>10</v>
      </c>
      <c r="C349" s="7">
        <v>11</v>
      </c>
      <c r="D349" s="8">
        <f>C349/C$352</f>
        <v>7.4829931972789115E-2</v>
      </c>
      <c r="E349" s="13" t="s">
        <v>10</v>
      </c>
    </row>
    <row r="350" spans="1:5" x14ac:dyDescent="0.25">
      <c r="A350" s="9"/>
      <c r="B350" s="13" t="s">
        <v>103</v>
      </c>
      <c r="C350" s="7">
        <v>11</v>
      </c>
      <c r="D350" s="8">
        <f>C350/C$352</f>
        <v>7.4829931972789115E-2</v>
      </c>
      <c r="E350" s="9" t="s">
        <v>350</v>
      </c>
    </row>
    <row r="351" spans="1:5" x14ac:dyDescent="0.25">
      <c r="A351" s="9"/>
      <c r="B351" s="13" t="s">
        <v>160</v>
      </c>
      <c r="C351" s="7">
        <v>7</v>
      </c>
      <c r="D351" s="8">
        <f>C351/C$352</f>
        <v>4.7619047619047616E-2</v>
      </c>
      <c r="E351" s="13" t="s">
        <v>160</v>
      </c>
    </row>
    <row r="352" spans="1:5" x14ac:dyDescent="0.25">
      <c r="A352" s="5" t="s">
        <v>308</v>
      </c>
      <c r="B352" s="38"/>
      <c r="C352" s="5">
        <v>147</v>
      </c>
      <c r="D352" s="42">
        <f>C352/C$352</f>
        <v>1</v>
      </c>
      <c r="E352" s="38"/>
    </row>
    <row r="353" spans="1:5" x14ac:dyDescent="0.25">
      <c r="A353" s="9" t="s">
        <v>130</v>
      </c>
      <c r="B353" s="13" t="s">
        <v>189</v>
      </c>
      <c r="C353" s="7">
        <v>49</v>
      </c>
      <c r="D353" s="8">
        <f>C353/C$355</f>
        <v>0.80327868852459017</v>
      </c>
      <c r="E353" s="13" t="s">
        <v>189</v>
      </c>
    </row>
    <row r="354" spans="1:5" x14ac:dyDescent="0.25">
      <c r="A354" s="9"/>
      <c r="B354" s="13" t="s">
        <v>160</v>
      </c>
      <c r="C354" s="7">
        <v>12</v>
      </c>
      <c r="D354" s="8">
        <f>C354/C$355</f>
        <v>0.19672131147540983</v>
      </c>
      <c r="E354" s="13" t="s">
        <v>160</v>
      </c>
    </row>
    <row r="355" spans="1:5" x14ac:dyDescent="0.25">
      <c r="A355" s="5" t="s">
        <v>316</v>
      </c>
      <c r="B355" s="38"/>
      <c r="C355" s="5">
        <v>61</v>
      </c>
      <c r="D355" s="42">
        <f>C355/C$355</f>
        <v>1</v>
      </c>
      <c r="E355" s="38"/>
    </row>
    <row r="356" spans="1:5" x14ac:dyDescent="0.25">
      <c r="A356" s="9" t="s">
        <v>132</v>
      </c>
      <c r="B356" s="13" t="s">
        <v>204</v>
      </c>
      <c r="C356" s="7">
        <v>56</v>
      </c>
      <c r="D356" s="8">
        <f>C356/C$358</f>
        <v>0.84848484848484851</v>
      </c>
      <c r="E356" s="13" t="s">
        <v>204</v>
      </c>
    </row>
    <row r="357" spans="1:5" x14ac:dyDescent="0.25">
      <c r="A357" s="9"/>
      <c r="B357" s="13" t="s">
        <v>160</v>
      </c>
      <c r="C357" s="7">
        <v>10</v>
      </c>
      <c r="D357" s="8">
        <f>C357/C$358</f>
        <v>0.15151515151515152</v>
      </c>
      <c r="E357" s="13" t="s">
        <v>160</v>
      </c>
    </row>
    <row r="358" spans="1:5" x14ac:dyDescent="0.25">
      <c r="A358" s="5" t="s">
        <v>332</v>
      </c>
      <c r="B358" s="38"/>
      <c r="C358" s="5">
        <v>66</v>
      </c>
      <c r="D358" s="42">
        <f>C358/C$358</f>
        <v>1</v>
      </c>
      <c r="E358" s="38"/>
    </row>
    <row r="359" spans="1:5" x14ac:dyDescent="0.25">
      <c r="A359" s="9" t="s">
        <v>143</v>
      </c>
      <c r="B359" s="13" t="s">
        <v>184</v>
      </c>
      <c r="C359" s="7">
        <v>53</v>
      </c>
      <c r="D359" s="8">
        <f>C359/C$362</f>
        <v>0.69736842105263153</v>
      </c>
      <c r="E359" s="13" t="s">
        <v>184</v>
      </c>
    </row>
    <row r="360" spans="1:5" x14ac:dyDescent="0.25">
      <c r="A360" s="9"/>
      <c r="B360" s="13" t="s">
        <v>103</v>
      </c>
      <c r="C360" s="7">
        <v>16</v>
      </c>
      <c r="D360" s="8">
        <f>C360/C$362</f>
        <v>0.21052631578947367</v>
      </c>
      <c r="E360" s="9" t="s">
        <v>350</v>
      </c>
    </row>
    <row r="361" spans="1:5" x14ac:dyDescent="0.25">
      <c r="A361" s="9"/>
      <c r="B361" s="13" t="s">
        <v>160</v>
      </c>
      <c r="C361" s="7">
        <v>7</v>
      </c>
      <c r="D361" s="8">
        <f>C361/C$362</f>
        <v>9.2105263157894732E-2</v>
      </c>
      <c r="E361" s="13" t="s">
        <v>160</v>
      </c>
    </row>
    <row r="362" spans="1:5" x14ac:dyDescent="0.25">
      <c r="A362" s="5" t="s">
        <v>336</v>
      </c>
      <c r="B362" s="38"/>
      <c r="C362" s="5">
        <v>76</v>
      </c>
      <c r="D362" s="42">
        <f>C362/C$362</f>
        <v>1</v>
      </c>
      <c r="E362" s="38"/>
    </row>
    <row r="363" spans="1:5" x14ac:dyDescent="0.25">
      <c r="A363" s="9" t="s">
        <v>141</v>
      </c>
      <c r="B363" s="13" t="s">
        <v>256</v>
      </c>
      <c r="C363" s="7">
        <v>52</v>
      </c>
      <c r="D363" s="8">
        <f>C363/C$365</f>
        <v>0.85245901639344257</v>
      </c>
      <c r="E363" s="13" t="s">
        <v>256</v>
      </c>
    </row>
    <row r="364" spans="1:5" x14ac:dyDescent="0.25">
      <c r="A364" s="9"/>
      <c r="B364" s="13" t="s">
        <v>160</v>
      </c>
      <c r="C364" s="7">
        <v>9</v>
      </c>
      <c r="D364" s="8">
        <f>C364/C$365</f>
        <v>0.14754098360655737</v>
      </c>
      <c r="E364" s="13" t="s">
        <v>160</v>
      </c>
    </row>
    <row r="365" spans="1:5" x14ac:dyDescent="0.25">
      <c r="A365" s="5" t="s">
        <v>340</v>
      </c>
      <c r="B365" s="38"/>
      <c r="C365" s="5">
        <v>61</v>
      </c>
      <c r="D365" s="42">
        <f>C365/C$365</f>
        <v>1</v>
      </c>
      <c r="E365" s="38"/>
    </row>
    <row r="366" spans="1:5" x14ac:dyDescent="0.25">
      <c r="A366" s="9" t="s">
        <v>135</v>
      </c>
      <c r="B366" s="13" t="s">
        <v>243</v>
      </c>
      <c r="C366" s="7">
        <v>29</v>
      </c>
      <c r="D366" s="8">
        <f>C366/C$368</f>
        <v>0.74358974358974361</v>
      </c>
      <c r="E366" s="13" t="s">
        <v>243</v>
      </c>
    </row>
    <row r="367" spans="1:5" x14ac:dyDescent="0.25">
      <c r="A367" s="9"/>
      <c r="B367" s="13" t="s">
        <v>160</v>
      </c>
      <c r="C367" s="7">
        <v>10</v>
      </c>
      <c r="D367" s="8">
        <f>C367/C$368</f>
        <v>0.25641025641025639</v>
      </c>
      <c r="E367" s="13" t="s">
        <v>160</v>
      </c>
    </row>
    <row r="368" spans="1:5" x14ac:dyDescent="0.25">
      <c r="A368" s="5" t="s">
        <v>342</v>
      </c>
      <c r="B368" s="38"/>
      <c r="C368" s="5">
        <v>39</v>
      </c>
      <c r="D368" s="42">
        <f>C368/C$368</f>
        <v>1</v>
      </c>
      <c r="E368" s="38"/>
    </row>
    <row r="369" spans="1:5" x14ac:dyDescent="0.25">
      <c r="A369" s="9" t="s">
        <v>116</v>
      </c>
      <c r="B369" s="13" t="s">
        <v>264</v>
      </c>
      <c r="C369" s="7">
        <v>59</v>
      </c>
      <c r="D369" s="8">
        <f>C369/C$372</f>
        <v>0.75641025641025639</v>
      </c>
      <c r="E369" s="13" t="s">
        <v>264</v>
      </c>
    </row>
    <row r="370" spans="1:5" x14ac:dyDescent="0.25">
      <c r="A370" s="9"/>
      <c r="B370" s="13" t="s">
        <v>103</v>
      </c>
      <c r="C370" s="7">
        <v>8</v>
      </c>
      <c r="D370" s="8">
        <f>C370/C$372</f>
        <v>0.10256410256410256</v>
      </c>
      <c r="E370" s="9" t="s">
        <v>350</v>
      </c>
    </row>
    <row r="371" spans="1:5" x14ac:dyDescent="0.25">
      <c r="A371" s="9"/>
      <c r="B371" s="13" t="s">
        <v>160</v>
      </c>
      <c r="C371" s="7">
        <v>11</v>
      </c>
      <c r="D371" s="8">
        <f>C371/C$372</f>
        <v>0.14102564102564102</v>
      </c>
      <c r="E371" s="13" t="s">
        <v>160</v>
      </c>
    </row>
    <row r="372" spans="1:5" x14ac:dyDescent="0.25">
      <c r="A372" s="5" t="s">
        <v>343</v>
      </c>
      <c r="B372" s="38"/>
      <c r="C372" s="5">
        <v>78</v>
      </c>
      <c r="D372" s="42">
        <f>C372/C$372</f>
        <v>1</v>
      </c>
      <c r="E372" s="38"/>
    </row>
    <row r="373" spans="1:5" x14ac:dyDescent="0.25">
      <c r="A373" s="9" t="s">
        <v>136</v>
      </c>
      <c r="B373" s="13" t="s">
        <v>190</v>
      </c>
      <c r="C373" s="7">
        <v>47</v>
      </c>
      <c r="D373" s="8">
        <f>C373/C$377</f>
        <v>0.71212121212121215</v>
      </c>
      <c r="E373" s="13" t="s">
        <v>190</v>
      </c>
    </row>
    <row r="374" spans="1:5" x14ac:dyDescent="0.25">
      <c r="A374" s="9"/>
      <c r="B374" s="13" t="s">
        <v>103</v>
      </c>
      <c r="C374" s="7">
        <v>7</v>
      </c>
      <c r="D374" s="8">
        <f>C374/C$377</f>
        <v>0.10606060606060606</v>
      </c>
      <c r="E374" s="9" t="s">
        <v>350</v>
      </c>
    </row>
    <row r="375" spans="1:5" ht="30" x14ac:dyDescent="0.25">
      <c r="A375" s="9"/>
      <c r="B375" s="13" t="s">
        <v>173</v>
      </c>
      <c r="C375" s="7">
        <v>6</v>
      </c>
      <c r="D375" s="8">
        <f>C375/C$377</f>
        <v>9.0909090909090912E-2</v>
      </c>
      <c r="E375" s="13" t="s">
        <v>173</v>
      </c>
    </row>
    <row r="376" spans="1:5" x14ac:dyDescent="0.25">
      <c r="A376" s="9"/>
      <c r="B376" s="13" t="s">
        <v>160</v>
      </c>
      <c r="C376" s="7">
        <v>6</v>
      </c>
      <c r="D376" s="8">
        <f>C376/C$377</f>
        <v>9.0909090909090912E-2</v>
      </c>
      <c r="E376" s="13" t="s">
        <v>160</v>
      </c>
    </row>
    <row r="377" spans="1:5" x14ac:dyDescent="0.25">
      <c r="A377" s="5" t="s">
        <v>344</v>
      </c>
      <c r="B377" s="38"/>
      <c r="C377" s="5">
        <v>66</v>
      </c>
      <c r="D377" s="42">
        <f>C377/C$377</f>
        <v>1</v>
      </c>
      <c r="E377" s="38"/>
    </row>
    <row r="378" spans="1:5" x14ac:dyDescent="0.25">
      <c r="A378" s="9" t="s">
        <v>67</v>
      </c>
      <c r="B378" s="13" t="s">
        <v>64</v>
      </c>
      <c r="C378" s="7">
        <v>14</v>
      </c>
      <c r="D378" s="8">
        <f>C378/C$382</f>
        <v>0.28000000000000003</v>
      </c>
      <c r="E378" s="13" t="s">
        <v>64</v>
      </c>
    </row>
    <row r="379" spans="1:5" x14ac:dyDescent="0.25">
      <c r="A379" s="9"/>
      <c r="B379" s="13" t="s">
        <v>236</v>
      </c>
      <c r="C379" s="7">
        <v>13</v>
      </c>
      <c r="D379" s="8">
        <f>C379/C$382</f>
        <v>0.26</v>
      </c>
      <c r="E379" s="13" t="s">
        <v>236</v>
      </c>
    </row>
    <row r="380" spans="1:5" x14ac:dyDescent="0.25">
      <c r="A380" s="9"/>
      <c r="B380" s="13" t="s">
        <v>103</v>
      </c>
      <c r="C380" s="7">
        <v>8</v>
      </c>
      <c r="D380" s="8">
        <f>C380/C$382</f>
        <v>0.16</v>
      </c>
      <c r="E380" s="9" t="s">
        <v>350</v>
      </c>
    </row>
    <row r="381" spans="1:5" x14ac:dyDescent="0.25">
      <c r="A381" s="9"/>
      <c r="B381" s="13" t="s">
        <v>160</v>
      </c>
      <c r="C381" s="7">
        <v>15</v>
      </c>
      <c r="D381" s="8">
        <f>C381/C$382</f>
        <v>0.3</v>
      </c>
      <c r="E381" s="13" t="s">
        <v>160</v>
      </c>
    </row>
    <row r="382" spans="1:5" x14ac:dyDescent="0.25">
      <c r="A382" s="5" t="s">
        <v>345</v>
      </c>
      <c r="B382" s="38"/>
      <c r="C382" s="5">
        <v>50</v>
      </c>
      <c r="D382" s="42">
        <f>C382/C$382</f>
        <v>1</v>
      </c>
      <c r="E382" s="38"/>
    </row>
  </sheetData>
  <mergeCells count="3">
    <mergeCell ref="A1:E1"/>
    <mergeCell ref="A2:E2"/>
    <mergeCell ref="A314:E3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Handout 1_EStoMS_Feeder</vt:lpstr>
      <vt:lpstr>Handout 2_MS to ES</vt:lpstr>
      <vt:lpstr>Handout 3_HS to MS</vt:lpstr>
      <vt:lpstr>4th &amp; 5th Sum_CONDEN w closed s</vt:lpstr>
      <vt:lpstr>'Handout 2_MS to ES'!Print_Area</vt:lpstr>
      <vt:lpstr>'Handout 1_EStoMS_Feeder'!Print_Titles</vt:lpstr>
      <vt:lpstr>'Handout 2_MS to ES'!Print_Titles</vt:lpstr>
      <vt:lpstr>'Handout 3_HS to MS'!Print_Titles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2014-04-01T22:13:21Z</cp:lastPrinted>
  <dcterms:created xsi:type="dcterms:W3CDTF">2014-03-25T20:04:39Z</dcterms:created>
  <dcterms:modified xsi:type="dcterms:W3CDTF">2014-04-02T16:52:54Z</dcterms:modified>
</cp:coreProperties>
</file>