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27795" windowHeight="14370" activeTab="1"/>
  </bookViews>
  <sheets>
    <sheet name="Data sheet" sheetId="3" r:id="rId1"/>
    <sheet name="ES Bound._Current vs. Proposed" sheetId="2" r:id="rId2"/>
  </sheets>
  <definedNames>
    <definedName name="_xlnm._FilterDatabase" localSheetId="1" hidden="1">'ES Bound._Current vs. Proposed'!$B$2:$S$76</definedName>
    <definedName name="_xlnm.Print_Area" localSheetId="0">'Data sheet'!$A$1:$B$20</definedName>
    <definedName name="_xlnm.Print_Area" localSheetId="1">'ES Bound._Current vs. Proposed'!$B$2:$U$76</definedName>
    <definedName name="_xlnm.Print_Titles" localSheetId="1">'ES Bound._Current vs. Proposed'!$2:$2</definedName>
  </definedNames>
  <calcPr calcId="145621"/>
</workbook>
</file>

<file path=xl/calcChain.xml><?xml version="1.0" encoding="utf-8"?>
<calcChain xmlns="http://schemas.openxmlformats.org/spreadsheetml/2006/main">
  <c r="N76" i="2"/>
  <c r="Q4"/>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3"/>
  <c r="P76"/>
  <c r="J76"/>
  <c r="U76"/>
  <c r="T76"/>
  <c r="O76"/>
  <c r="I76"/>
  <c r="F76"/>
  <c r="G76"/>
  <c r="K76"/>
  <c r="M76"/>
  <c r="H76"/>
  <c r="Q76"/>
</calcChain>
</file>

<file path=xl/comments1.xml><?xml version="1.0" encoding="utf-8"?>
<comments xmlns="http://schemas.openxmlformats.org/spreadsheetml/2006/main">
  <authors>
    <author>ServUS</author>
  </authors>
  <commentList>
    <comment ref="M4" authorId="0">
      <text>
        <r>
          <rPr>
            <b/>
            <sz val="9"/>
            <color indexed="81"/>
            <rFont val="Tahoma"/>
            <family val="2"/>
          </rPr>
          <t>ServUS:</t>
        </r>
        <r>
          <rPr>
            <sz val="9"/>
            <color indexed="81"/>
            <rFont val="Tahoma"/>
            <family val="2"/>
          </rPr>
          <t xml:space="preserve">
Participation rate combines Amidon and Bowen rates</t>
        </r>
      </text>
    </comment>
    <comment ref="M9" authorId="0">
      <text>
        <r>
          <rPr>
            <b/>
            <sz val="9"/>
            <color indexed="81"/>
            <rFont val="Tahoma"/>
            <family val="2"/>
          </rPr>
          <t>ServUS:</t>
        </r>
        <r>
          <rPr>
            <sz val="9"/>
            <color indexed="81"/>
            <rFont val="Tahoma"/>
            <family val="2"/>
          </rPr>
          <t xml:space="preserve">
Participation rate combines Park View and Bruce-Monroe</t>
        </r>
      </text>
    </comment>
    <comment ref="G58" authorId="0">
      <text>
        <r>
          <rPr>
            <b/>
            <sz val="9"/>
            <color indexed="81"/>
            <rFont val="Tahoma"/>
            <family val="2"/>
          </rPr>
          <t>ServUS:</t>
        </r>
        <r>
          <rPr>
            <sz val="9"/>
            <color indexed="81"/>
            <rFont val="Tahoma"/>
            <family val="2"/>
          </rPr>
          <t xml:space="preserve">
Combination of Peabody and Watkins</t>
        </r>
      </text>
    </comment>
    <comment ref="J58" authorId="0">
      <text>
        <r>
          <rPr>
            <b/>
            <sz val="9"/>
            <color indexed="81"/>
            <rFont val="Tahoma"/>
            <family val="2"/>
          </rPr>
          <t>ServUS:</t>
        </r>
        <r>
          <rPr>
            <sz val="9"/>
            <color indexed="81"/>
            <rFont val="Tahoma"/>
            <family val="2"/>
          </rPr>
          <t xml:space="preserve">
Combination of Peabody and Watkins</t>
        </r>
      </text>
    </comment>
    <comment ref="M58" authorId="0">
      <text>
        <r>
          <rPr>
            <b/>
            <sz val="9"/>
            <color indexed="81"/>
            <rFont val="Tahoma"/>
            <family val="2"/>
          </rPr>
          <t>ServUS:</t>
        </r>
        <r>
          <rPr>
            <sz val="9"/>
            <color indexed="81"/>
            <rFont val="Tahoma"/>
            <family val="2"/>
          </rPr>
          <t xml:space="preserve">
Participation rate for combined Peabody and Watkins</t>
        </r>
      </text>
    </comment>
    <comment ref="T58" authorId="0">
      <text>
        <r>
          <rPr>
            <b/>
            <sz val="9"/>
            <color indexed="81"/>
            <rFont val="Tahoma"/>
            <family val="2"/>
          </rPr>
          <t>ServUS:</t>
        </r>
        <r>
          <rPr>
            <sz val="9"/>
            <color indexed="81"/>
            <rFont val="Tahoma"/>
            <family val="2"/>
          </rPr>
          <t xml:space="preserve">
Average growth of Cluster 25 and Cluster 26</t>
        </r>
      </text>
    </comment>
    <comment ref="U58" authorId="0">
      <text>
        <r>
          <rPr>
            <b/>
            <sz val="9"/>
            <color indexed="81"/>
            <rFont val="Tahoma"/>
            <family val="2"/>
          </rPr>
          <t>ServUS:</t>
        </r>
        <r>
          <rPr>
            <sz val="9"/>
            <color indexed="81"/>
            <rFont val="Tahoma"/>
            <family val="2"/>
          </rPr>
          <t xml:space="preserve">
Average growth of Cluster 25 and Cluster 26</t>
        </r>
      </text>
    </comment>
    <comment ref="M61" authorId="0">
      <text>
        <r>
          <rPr>
            <b/>
            <sz val="9"/>
            <color indexed="81"/>
            <rFont val="Tahoma"/>
            <family val="2"/>
          </rPr>
          <t>ServUS:</t>
        </r>
        <r>
          <rPr>
            <sz val="9"/>
            <color indexed="81"/>
            <rFont val="Tahoma"/>
            <family val="2"/>
          </rPr>
          <t xml:space="preserve">
Participation rate combines Brookland and Bunker rates</t>
        </r>
      </text>
    </comment>
    <comment ref="F66" authorId="0">
      <text>
        <r>
          <rPr>
            <b/>
            <sz val="9"/>
            <color indexed="81"/>
            <rFont val="Tahoma"/>
            <family val="2"/>
          </rPr>
          <t>ServUS:</t>
        </r>
        <r>
          <rPr>
            <sz val="9"/>
            <color indexed="81"/>
            <rFont val="Tahoma"/>
            <family val="2"/>
          </rPr>
          <t xml:space="preserve">
Combination of Oyster and Adams</t>
        </r>
      </text>
    </comment>
    <comment ref="G66" authorId="0">
      <text>
        <r>
          <rPr>
            <b/>
            <sz val="9"/>
            <color indexed="81"/>
            <rFont val="Tahoma"/>
            <family val="2"/>
          </rPr>
          <t>ServUS:</t>
        </r>
        <r>
          <rPr>
            <sz val="9"/>
            <color indexed="81"/>
            <rFont val="Tahoma"/>
            <family val="2"/>
          </rPr>
          <t xml:space="preserve">
Combination of Oyster and Adams</t>
        </r>
      </text>
    </comment>
    <comment ref="I66" authorId="0">
      <text>
        <r>
          <rPr>
            <b/>
            <sz val="9"/>
            <color indexed="81"/>
            <rFont val="Tahoma"/>
            <family val="2"/>
          </rPr>
          <t>ServUS:</t>
        </r>
        <r>
          <rPr>
            <sz val="9"/>
            <color indexed="81"/>
            <rFont val="Tahoma"/>
            <family val="2"/>
          </rPr>
          <t xml:space="preserve">
Combination of Oyster and Adams</t>
        </r>
      </text>
    </comment>
    <comment ref="J66" authorId="0">
      <text>
        <r>
          <rPr>
            <b/>
            <sz val="9"/>
            <color indexed="81"/>
            <rFont val="Tahoma"/>
            <family val="2"/>
          </rPr>
          <t>ServUS:</t>
        </r>
        <r>
          <rPr>
            <sz val="9"/>
            <color indexed="81"/>
            <rFont val="Tahoma"/>
            <family val="2"/>
          </rPr>
          <t xml:space="preserve">
Combination of Oyster and Adams</t>
        </r>
      </text>
    </comment>
    <comment ref="M66" authorId="0">
      <text>
        <r>
          <rPr>
            <b/>
            <sz val="9"/>
            <color indexed="81"/>
            <rFont val="Tahoma"/>
            <family val="2"/>
          </rPr>
          <t>ServUS:</t>
        </r>
        <r>
          <rPr>
            <sz val="9"/>
            <color indexed="81"/>
            <rFont val="Tahoma"/>
            <family val="2"/>
          </rPr>
          <t xml:space="preserve">
Participation rate combines Adams and Oyster rates</t>
        </r>
      </text>
    </comment>
    <comment ref="T66" authorId="0">
      <text>
        <r>
          <rPr>
            <b/>
            <sz val="9"/>
            <color indexed="81"/>
            <rFont val="Tahoma"/>
            <family val="2"/>
          </rPr>
          <t>ServUS:</t>
        </r>
        <r>
          <rPr>
            <sz val="9"/>
            <color indexed="81"/>
            <rFont val="Tahoma"/>
            <family val="2"/>
          </rPr>
          <t xml:space="preserve">
Average Growth of Cluster 15 and Cluster 1</t>
        </r>
      </text>
    </comment>
    <comment ref="U66" authorId="0">
      <text>
        <r>
          <rPr>
            <b/>
            <sz val="9"/>
            <color indexed="81"/>
            <rFont val="Tahoma"/>
            <family val="2"/>
          </rPr>
          <t>ServUS:</t>
        </r>
        <r>
          <rPr>
            <sz val="9"/>
            <color indexed="81"/>
            <rFont val="Tahoma"/>
            <family val="2"/>
          </rPr>
          <t xml:space="preserve">
Average Growth of Cluster 15 and Cluster 1</t>
        </r>
      </text>
    </comment>
  </commentList>
</comments>
</file>

<file path=xl/sharedStrings.xml><?xml version="1.0" encoding="utf-8"?>
<sst xmlns="http://schemas.openxmlformats.org/spreadsheetml/2006/main" count="578" uniqueCount="318">
  <si>
    <t>Variable name</t>
  </si>
  <si>
    <t>Definition</t>
  </si>
  <si>
    <t>DCPS Elementary and Education Campus Schools (PK3/PK4-5th or 8th Grade) Boundaries_April Proposal 2014</t>
  </si>
  <si>
    <t xml:space="preserve">Grades  Served SY13-14 
</t>
  </si>
  <si>
    <t xml:space="preserve">Grades offered at school in SY2013-14 based on current school boundaries. </t>
  </si>
  <si>
    <t xml:space="preserve">Neighborhood Cluster 
SY13-14
</t>
  </si>
  <si>
    <t>The neighborhood cluster where the school is located in SY2013-14. There are 39 neighborhood clusters throughout the city, each made up of three to five neighborhoods. The neighborhood cluster boundaries were developed by the DC Office of Planning in the early 2000s. A map showing the 39 neighborhood clusters can be found NeighborhoodInfoDC website (http://www.neighborhoodinfodc.org/nclusters/nclusters.html).</t>
  </si>
  <si>
    <t xml:space="preserve">School Ward 
SY13-14
</t>
  </si>
  <si>
    <t>The ward where the school is located in SY2013-14. The eight Council Wards are political areas used to elect members of the Council of the District of Columbia. As part of the regular redistricting process, the Ward boundaries were redrawn in 2012 based on the 2010 decennial census.  A map showing the 8 Council Wards can be found on the NeighborhoodInfoDC website (http://www.neighborhoodinfodc.org/nclusters/nclusters.html).</t>
  </si>
  <si>
    <t xml:space="preserve">2013-14 Audited Enrollment
</t>
  </si>
  <si>
    <t xml:space="preserve">2013-14 audited enrollments provided by OSSE based on current school boundaries. </t>
  </si>
  <si>
    <r>
      <t xml:space="preserve">Percent of in-boundary students enrolled at the school out of total school enrollment SY2013-14 </t>
    </r>
    <r>
      <rPr>
        <sz val="11"/>
        <color indexed="8"/>
        <rFont val="Calibri"/>
        <family val="2"/>
      </rPr>
      <t>(CURRENT BOUNDARIES)</t>
    </r>
  </si>
  <si>
    <t xml:space="preserve">Facility Capacity
SY2013-14
</t>
  </si>
  <si>
    <t>The DME took the capacity figures listed in the 2013 Public Education Master Facilities Plan, and adjusted some capacity figures to include temporary space where there were plans in place to convert that space permanently into the building.</t>
  </si>
  <si>
    <r>
      <t xml:space="preserve">2013-14 Facility Utilization </t>
    </r>
    <r>
      <rPr>
        <i/>
        <sz val="11"/>
        <color indexed="8"/>
        <rFont val="Calibri"/>
        <family val="2"/>
      </rPr>
      <t xml:space="preserve">(Enrollment / Capacity) 
</t>
    </r>
  </si>
  <si>
    <t>% change in projected number of 0-3 year olds per neighborhood cluster 2014_2020</t>
  </si>
  <si>
    <t xml:space="preserve">The percent change in the children between the ages of 0 and 3 years old estimated in 2014 and 2020 at the neigbhorhod cluster level.These estimates were based on the DC Office of Planning's single-age neighborhood cluster population projections. </t>
  </si>
  <si>
    <t>School-ID</t>
  </si>
  <si>
    <r>
      <t xml:space="preserve">Grades  Served SY13-14
</t>
    </r>
    <r>
      <rPr>
        <b/>
        <sz val="11"/>
        <color theme="1"/>
        <rFont val="Calibri"/>
        <family val="2"/>
        <scheme val="minor"/>
      </rPr>
      <t xml:space="preserve"> (CURRENT BOUNDARIES)</t>
    </r>
    <r>
      <rPr>
        <sz val="11"/>
        <color theme="1"/>
        <rFont val="Calibri"/>
        <family val="2"/>
        <scheme val="minor"/>
      </rPr>
      <t xml:space="preserve"> 
</t>
    </r>
  </si>
  <si>
    <r>
      <t xml:space="preserve">Neighborhood Cluster(s)
SY13-14
</t>
    </r>
    <r>
      <rPr>
        <b/>
        <sz val="11"/>
        <color theme="1"/>
        <rFont val="Calibri"/>
        <family val="2"/>
        <scheme val="minor"/>
      </rPr>
      <t xml:space="preserve"> (CURRENT BOUNDARIES)</t>
    </r>
    <r>
      <rPr>
        <sz val="11"/>
        <color theme="1"/>
        <rFont val="Calibri"/>
        <family val="2"/>
        <scheme val="minor"/>
      </rPr>
      <t xml:space="preserve">
</t>
    </r>
  </si>
  <si>
    <r>
      <t xml:space="preserve">School Ward(s) 
SY13-14
</t>
    </r>
    <r>
      <rPr>
        <b/>
        <sz val="11"/>
        <color theme="1"/>
        <rFont val="Calibri"/>
        <family val="2"/>
        <scheme val="minor"/>
      </rPr>
      <t xml:space="preserve"> (CURRENT BOUNDARIES)</t>
    </r>
    <r>
      <rPr>
        <sz val="11"/>
        <color theme="1"/>
        <rFont val="Calibri"/>
        <family val="2"/>
        <scheme val="minor"/>
      </rPr>
      <t xml:space="preserve">
</t>
    </r>
  </si>
  <si>
    <r>
      <t xml:space="preserve">2013-14 Audited Enrollment
</t>
    </r>
    <r>
      <rPr>
        <b/>
        <sz val="11"/>
        <color theme="1"/>
        <rFont val="Calibri"/>
        <family val="2"/>
        <scheme val="minor"/>
      </rPr>
      <t xml:space="preserve"> (CURRENT BOUNDARIES)</t>
    </r>
    <r>
      <rPr>
        <sz val="11"/>
        <color theme="1"/>
        <rFont val="Calibri"/>
        <family val="2"/>
        <scheme val="minor"/>
      </rPr>
      <t xml:space="preserve">
</t>
    </r>
  </si>
  <si>
    <r>
      <t xml:space="preserve">Percent of in-boundary students enrolled at the school out of total school enrollment SY2013-14 </t>
    </r>
    <r>
      <rPr>
        <b/>
        <sz val="11"/>
        <color indexed="8"/>
        <rFont val="Calibri"/>
        <family val="2"/>
      </rPr>
      <t>(CURRENT BOUNDARIES)</t>
    </r>
  </si>
  <si>
    <r>
      <t xml:space="preserve">Facility Capacity
SY2013-14
</t>
    </r>
    <r>
      <rPr>
        <b/>
        <sz val="11"/>
        <color theme="1"/>
        <rFont val="Calibri"/>
        <family val="2"/>
        <scheme val="minor"/>
      </rPr>
      <t xml:space="preserve"> (CURRENT BOUNDARIES)</t>
    </r>
    <r>
      <rPr>
        <sz val="11"/>
        <color theme="1"/>
        <rFont val="Calibri"/>
        <family val="2"/>
        <scheme val="minor"/>
      </rPr>
      <t xml:space="preserve">
</t>
    </r>
  </si>
  <si>
    <r>
      <t xml:space="preserve">2013-14 Facility Utilization </t>
    </r>
    <r>
      <rPr>
        <i/>
        <sz val="11"/>
        <color indexed="8"/>
        <rFont val="Calibri"/>
        <family val="2"/>
      </rPr>
      <t xml:space="preserve">(Enrollment / Capacity) 
</t>
    </r>
    <r>
      <rPr>
        <b/>
        <i/>
        <sz val="11"/>
        <color indexed="8"/>
        <rFont val="Calibri"/>
        <family val="2"/>
      </rPr>
      <t xml:space="preserve"> (CURRENT BOUNDARIES)</t>
    </r>
    <r>
      <rPr>
        <i/>
        <sz val="11"/>
        <color indexed="8"/>
        <rFont val="Calibri"/>
        <family val="2"/>
      </rPr>
      <t xml:space="preserve">
</t>
    </r>
  </si>
  <si>
    <t>% change in projected number of 4-10 year olds per neighborhood cluster 2014_2020</t>
  </si>
  <si>
    <r>
      <t xml:space="preserve">Neighborhood Cluster 
SY13-14
</t>
    </r>
    <r>
      <rPr>
        <b/>
        <sz val="11"/>
        <color theme="1"/>
        <rFont val="Calibri"/>
        <family val="2"/>
        <scheme val="minor"/>
      </rPr>
      <t>(CURRENT BOUNDARIES)</t>
    </r>
  </si>
  <si>
    <t>Aiton</t>
  </si>
  <si>
    <t>PK3-5th</t>
  </si>
  <si>
    <t>Cluster 31</t>
  </si>
  <si>
    <t>Ward 7</t>
  </si>
  <si>
    <t>Amidon-Bowen</t>
  </si>
  <si>
    <t>Cluster 9</t>
  </si>
  <si>
    <t>Ward 6</t>
  </si>
  <si>
    <t>Bancroft</t>
  </si>
  <si>
    <t>Cluster 2</t>
  </si>
  <si>
    <t>Ward 1</t>
  </si>
  <si>
    <t>Barnard</t>
  </si>
  <si>
    <t>Cluster 18</t>
  </si>
  <si>
    <t>Ward 4</t>
  </si>
  <si>
    <t>Beers</t>
  </si>
  <si>
    <t>Cluster 34</t>
  </si>
  <si>
    <t>Brent</t>
  </si>
  <si>
    <t>Cluster 26</t>
  </si>
  <si>
    <t>Bruce Monroe @ Park View</t>
  </si>
  <si>
    <t>Burrville</t>
  </si>
  <si>
    <t>Cleveland</t>
  </si>
  <si>
    <t>Cluster 3</t>
  </si>
  <si>
    <t>Cooke, H.D</t>
  </si>
  <si>
    <t>Cluster 1</t>
  </si>
  <si>
    <t>Drew</t>
  </si>
  <si>
    <t>Eaton</t>
  </si>
  <si>
    <t>PK4-5th</t>
  </si>
  <si>
    <t>Cluster 15</t>
  </si>
  <si>
    <t>Ward 3</t>
  </si>
  <si>
    <t>Garfield</t>
  </si>
  <si>
    <t>Cluster 36</t>
  </si>
  <si>
    <t>Ward 8</t>
  </si>
  <si>
    <t>Garrison</t>
  </si>
  <si>
    <t>Cluster 7</t>
  </si>
  <si>
    <t>Ward 2</t>
  </si>
  <si>
    <t>Harris, C. W</t>
  </si>
  <si>
    <t>Cluster 33</t>
  </si>
  <si>
    <t>Hearst</t>
  </si>
  <si>
    <t>Hendley</t>
  </si>
  <si>
    <t>Cluster 39</t>
  </si>
  <si>
    <t>Houston</t>
  </si>
  <si>
    <t>Hyde-Addison</t>
  </si>
  <si>
    <t>Cluster 4</t>
  </si>
  <si>
    <t>Janney</t>
  </si>
  <si>
    <t>Cluster 11</t>
  </si>
  <si>
    <t>Ketcham</t>
  </si>
  <si>
    <t>Cluster 28</t>
  </si>
  <si>
    <t>Key</t>
  </si>
  <si>
    <t>Cluster 13</t>
  </si>
  <si>
    <t>Kimball</t>
  </si>
  <si>
    <t>Cluster 32</t>
  </si>
  <si>
    <t>King, Martin Luther</t>
  </si>
  <si>
    <t>Lafayette</t>
  </si>
  <si>
    <t>Cluster 10</t>
  </si>
  <si>
    <t>Langley</t>
  </si>
  <si>
    <t>Cluster 21</t>
  </si>
  <si>
    <t>Ward 5</t>
  </si>
  <si>
    <t>Leckie</t>
  </si>
  <si>
    <t>Ludlow-Taylor</t>
  </si>
  <si>
    <t>Cluster 25</t>
  </si>
  <si>
    <t>Malcolm X</t>
  </si>
  <si>
    <t>Cluster 38</t>
  </si>
  <si>
    <t>Mann</t>
  </si>
  <si>
    <t>Maury</t>
  </si>
  <si>
    <t>Miner</t>
  </si>
  <si>
    <t>Moten</t>
  </si>
  <si>
    <t>Cluster 37</t>
  </si>
  <si>
    <t>Murch</t>
  </si>
  <si>
    <t>Cluster 12</t>
  </si>
  <si>
    <t>Nalle</t>
  </si>
  <si>
    <t>Orr</t>
  </si>
  <si>
    <t>Patterson</t>
  </si>
  <si>
    <t>Payne</t>
  </si>
  <si>
    <t>Plummer</t>
  </si>
  <si>
    <t>Powell</t>
  </si>
  <si>
    <t>Randle Highlands</t>
  </si>
  <si>
    <t>Reed, Marie</t>
  </si>
  <si>
    <t>Ross</t>
  </si>
  <si>
    <t>Cluster 6</t>
  </si>
  <si>
    <t>Savoy</t>
  </si>
  <si>
    <t>Seaton</t>
  </si>
  <si>
    <t>Shepherd</t>
  </si>
  <si>
    <t>Cluster 16</t>
  </si>
  <si>
    <t>Simon</t>
  </si>
  <si>
    <t>Smothers</t>
  </si>
  <si>
    <t>Cluster 30</t>
  </si>
  <si>
    <t>Stanton</t>
  </si>
  <si>
    <t>Stoddert</t>
  </si>
  <si>
    <t>Cluster 14</t>
  </si>
  <si>
    <t>Thomas</t>
  </si>
  <si>
    <t>Thomson</t>
  </si>
  <si>
    <t>Cluster 8</t>
  </si>
  <si>
    <t>Tubman</t>
  </si>
  <si>
    <t>Turner</t>
  </si>
  <si>
    <t>Tyler</t>
  </si>
  <si>
    <t>Watkins/Peabody</t>
  </si>
  <si>
    <t>Cluster 26/
Cluster 25</t>
  </si>
  <si>
    <t>Cluster 26 &amp;
Cluster 25</t>
  </si>
  <si>
    <t>Wilson, J.O.</t>
  </si>
  <si>
    <t>Brightwood</t>
  </si>
  <si>
    <t>PK3-8th</t>
  </si>
  <si>
    <t>Brookland @ Bunker Hill</t>
  </si>
  <si>
    <t>Cluster 20</t>
  </si>
  <si>
    <t>Browne</t>
  </si>
  <si>
    <t>Cluster 23</t>
  </si>
  <si>
    <t>Burroughs</t>
  </si>
  <si>
    <t>Cluster 22</t>
  </si>
  <si>
    <t>Langdon</t>
  </si>
  <si>
    <t>Lasalle-Backus</t>
  </si>
  <si>
    <t>Cluster 19</t>
  </si>
  <si>
    <t>Oyster-Adams LOWER &amp; UPPER</t>
  </si>
  <si>
    <t>PK4-8th</t>
  </si>
  <si>
    <t>Cluster 15 &amp; Cluster 1</t>
  </si>
  <si>
    <t>Ward 3 &amp; Ward 1</t>
  </si>
  <si>
    <t>Noyes</t>
  </si>
  <si>
    <t>Raymond</t>
  </si>
  <si>
    <t>School Without Walls @ Francis-Stevens</t>
  </si>
  <si>
    <t>Cluster 5</t>
  </si>
  <si>
    <t>Takoma</t>
  </si>
  <si>
    <t>Cluster 17</t>
  </si>
  <si>
    <t>Truesdell</t>
  </si>
  <si>
    <t>Walker-Jones</t>
  </si>
  <si>
    <t>West</t>
  </si>
  <si>
    <t>Wheatley</t>
  </si>
  <si>
    <t>Whittier</t>
  </si>
  <si>
    <t>TOTAL</t>
  </si>
  <si>
    <r>
      <t xml:space="preserve">% of At Risk Students' Enrolled
SY2013-14
(PK3 thru 5th)
</t>
    </r>
    <r>
      <rPr>
        <b/>
        <sz val="11"/>
        <color theme="1"/>
        <rFont val="Calibri"/>
        <family val="2"/>
        <scheme val="minor"/>
      </rPr>
      <t>(CURRENT BOUNDARIES)</t>
    </r>
  </si>
  <si>
    <r>
      <t xml:space="preserve">% of At Risk Students (PK3-5th) by boundary
SY2013-14
</t>
    </r>
    <r>
      <rPr>
        <b/>
        <sz val="11"/>
        <color theme="1"/>
        <rFont val="Calibri"/>
        <family val="2"/>
        <scheme val="minor"/>
      </rPr>
      <t>(CURRENT BOUNDARIES)</t>
    </r>
  </si>
  <si>
    <t>SCHOOL LEVEL INFORMATION</t>
  </si>
  <si>
    <t>BOUNDARY LEVEL INFORMATION</t>
  </si>
  <si>
    <t>NEIGHBORHOOD CLUSTER LEVEL INFORMATION</t>
  </si>
  <si>
    <t>DCPS Elementary and Education Campus Schools (PK3/PK4-5th or 8th Grade) Boundaries</t>
  </si>
  <si>
    <t xml:space="preserve">The names of the boundaries that will exist under the proposed set of elementary school boundaries. </t>
  </si>
  <si>
    <t>% of At Risk Students' Enrolled in SY2013-14 (PK3 thru 5th) (CURRENT BOUNDARIES)</t>
  </si>
  <si>
    <t>% of At Risk Students (PK3-5th) by boundary in SY2013-14 (CURRENT BOUNDARIES)</t>
  </si>
  <si>
    <t>Percent of At Risk students enrolled at the school out of total school enrollment SY2013-14 (CURRENT BOUNDARIES). At Risk students are defined as those who are either homeless, in the District’s foster care system, qualify for Temporary Assistance for Needy Families (TANF) or the Supplemental Nutrition Assistance Program (SNAP), or high school students that are one year older, or more, than the expected age for the grade in which the students are enrolled.</t>
  </si>
  <si>
    <t xml:space="preserve">The percent of elementary aged public school students (DCPS and public charter) who live in the current set of elementary school boundaries and attend their in-boundary school. This is different from the percent of school's enrollment that is made up by in-boundary students (the definition for this variable is above). Elementary aged students means those who are enrolled in PK3 thru 5th in SY2013-14. </t>
  </si>
  <si>
    <r>
      <t xml:space="preserve">Percent of in-boundary students (PK3 thru 5th) enrolled at the school out of all elementary aged public school students living in the boundary 
SY2013-14 
</t>
    </r>
    <r>
      <rPr>
        <b/>
        <sz val="11"/>
        <color theme="1"/>
        <rFont val="Calibri"/>
        <family val="2"/>
        <scheme val="minor"/>
      </rPr>
      <t>(CURRENT BOUNDARIES)</t>
    </r>
  </si>
  <si>
    <t>Percent of in-boundary students (PK3 thru 5th) enrolled at the school out of all elementary aged public school students living in the boundary SY2013-14 (CURRENT BOUNDARIES)</t>
  </si>
  <si>
    <t>Percent of grade appropriate in-boundary students enrolled at the school out of total school enrollment SY2013-14 (CURRENT BOUNDARIES). Grade appropriate means that it takes into account all the grades served by that school (i.e. elementary school versus education campus).</t>
  </si>
  <si>
    <t>Planning Considerations</t>
  </si>
  <si>
    <r>
      <t xml:space="preserve">Number of DCPS and Charter PK3 -5th Students living in the </t>
    </r>
    <r>
      <rPr>
        <b/>
        <sz val="11"/>
        <color theme="1"/>
        <rFont val="Calibri"/>
        <family val="2"/>
        <scheme val="minor"/>
      </rPr>
      <t>CURRENT BOUNDARIES in 2013</t>
    </r>
  </si>
  <si>
    <r>
      <t xml:space="preserve">Number of DCPS and Charter 
PK3 -5th Students living in the </t>
    </r>
    <r>
      <rPr>
        <b/>
        <sz val="11"/>
        <color theme="1"/>
        <rFont val="Calibri"/>
        <family val="2"/>
        <scheme val="minor"/>
      </rPr>
      <t>CURRENT BOUNDARIES in 2013</t>
    </r>
  </si>
  <si>
    <r>
      <t xml:space="preserve">Number of DCPS &amp; Charter 
PK3-5th Students living in the </t>
    </r>
    <r>
      <rPr>
        <b/>
        <sz val="11"/>
        <color theme="1"/>
        <rFont val="Calibri"/>
        <family val="2"/>
        <scheme val="minor"/>
      </rPr>
      <t>1ST VERSION OF PROPOSED BOUNDARIES in 2013</t>
    </r>
  </si>
  <si>
    <r>
      <t xml:space="preserve">Number of DCPS &amp; Charter 
PK3-5th Students living in the </t>
    </r>
    <r>
      <rPr>
        <b/>
        <sz val="11"/>
        <color theme="1"/>
        <rFont val="Calibri"/>
        <family val="2"/>
        <scheme val="minor"/>
      </rPr>
      <t>2ND VERSION OF PROPOSED BOUNDARIES in 2013</t>
    </r>
  </si>
  <si>
    <r>
      <t xml:space="preserve">Number of DCPS &amp; Charter PK3-5th Students living in the </t>
    </r>
    <r>
      <rPr>
        <b/>
        <sz val="11"/>
        <color theme="1"/>
        <rFont val="Calibri"/>
        <family val="2"/>
        <scheme val="minor"/>
      </rPr>
      <t>1ST VERSION OF PROPOSED BOUNDARIES in 2013</t>
    </r>
  </si>
  <si>
    <r>
      <t xml:space="preserve">Number of DCPS &amp; Charter PK3-5th Students living in the </t>
    </r>
    <r>
      <rPr>
        <b/>
        <sz val="11"/>
        <color theme="1"/>
        <rFont val="Calibri"/>
        <family val="2"/>
        <scheme val="minor"/>
      </rPr>
      <t>2ND VERSION OF PROPOSED BOUNDARIES in 2013</t>
    </r>
  </si>
  <si>
    <t xml:space="preserve">This number shows the difference between how many public school students live in the 2nd version of the proposed boundary versus the current boundary. A negative number represents  the number of students who currently live in the school boundary but would not under the proposal (e.g., the boundary shrinks by that number of students). A positive number  represents  the number of students that the proposed boundary would increase compared to the current boundary. If the number is the same, then the current boundary was not proposed to change. This statistic does not represent whether students "rights" to schools have changed. </t>
  </si>
  <si>
    <t>Number of DCPS and public charter students in grades PK3 through 5th grade who live in the current boundaries. This statistic does not represent how many students have "rights" to the school, it only relects the number of students living in the current boundary. Student-level data are SY2013-14 audited enrollment data provided by OSSE.</t>
  </si>
  <si>
    <t>Number of DCPS &amp; Charter PK3-5th Students' who were added or (subtracted) FROM the 2nd version of the proposed boundaries compared to the current boundary</t>
  </si>
  <si>
    <t>Number of DCPS &amp; Charter
 PK3-5th Students' who were added or (subtracted) FROM the 2nd version of the proposed boundary compared to the current boundary</t>
  </si>
  <si>
    <t>Proposed changes</t>
  </si>
  <si>
    <t>Summarizes how the current boundary will change in the 2nd version of the proposed elementary school boundaries compared to the current boundary.</t>
  </si>
  <si>
    <t xml:space="preserve">The percent change in the children between the ages of 4 and 10 years old estimated in 2014 and 2020 at the neigbhorhod cluster level.These estimates were based on the DC Office of Planning's single-age neighborhood cluster population projections. </t>
  </si>
  <si>
    <t>This information was used as planning considerations for making any changes to the current boundaries.</t>
  </si>
  <si>
    <t>Bancroft's boundary moves south slightly to Harvard St. to better encompass its neighborhood.  Bancroft still has capacity with 490 students given that their capacity is for 563 students.  Participation rate is moderate at 47%.  However,  Bancroft's capacity should be monitored closely since the neighborhood cluster the school is located in is projected to increase by 78% for the number of students aged 4 thru 10 years old from 2014 to 2020.</t>
  </si>
  <si>
    <t>Expand eastern boundary</t>
  </si>
  <si>
    <t>Reduce northern boundary and expand eastern boundary</t>
  </si>
  <si>
    <t>Expand southern boundary</t>
  </si>
  <si>
    <t>Current capacity enables Amidon to absorb Bowen's boundary.  Amidon has a 35% in-boundary participation rate.   We expect Amidon to absorb less of the Bowen boundary, with the re-opening of Van Ness.</t>
  </si>
  <si>
    <t xml:space="preserve">Burrville is close to reaching capacity, but has low in-boundary participation rate.  Nearby Drew has excess capacity.  Burrville’s boundary shrinks slightly at the southeast. </t>
  </si>
  <si>
    <t xml:space="preserve">Hyde-Addison's boundary grows to the north to add Burleith to relieve population pressure on Stoddert.   Whitehaven parkland north of Burleith forms a natural boundary between Burleith and Stoddert.  Distance from Burleith to Stoddert or Hyde-Addison is nearly equivalent at about one mile on-street walking. </t>
  </si>
  <si>
    <t>Kimball has some room to grow and so takes in some of Plummer's boundary as it absorbs Davis.  This is somewhat offset by reducing the boundary to the south.  Ridge Road and Mass. Ave. become the defining boundaries for Kimball.</t>
  </si>
  <si>
    <t xml:space="preserve">Minor's boundary takes in much of the former Gibbs boundary so Gibbs students no longer have to cross Benning Road.   Miner's low in-boundary participation rate (35%) provides some space for anticipated growth.  </t>
  </si>
  <si>
    <t>Murch is overcrowded with a 91% in-boundary participation rate; 626 enrollment with 488 capacity.   Hearst is adding capacity and has a lower participation rate - 47%.  Reduce northwest boundary and send it to Lafayette where population is forecast to go down by 2020.  Add Soapstone Valley at southern boundary to tie that section (few houses) better to its neighborhood.  Reduce Murch boundary by 7 blocks south of Albemarle and west of Soapstone Valley.</t>
  </si>
  <si>
    <t xml:space="preserve">Nalle's boundary shrinks at the northeast and expands southward to take in a portion of the closed Davis boundary. Benning road buses provide transit north and south.  Nalle has a bit of room to grow and with 26% in-boundary participation rate this is possible.  Neighborhood growth is expected to be modest.  </t>
  </si>
  <si>
    <t>Orr is at capacity with a low in-boundary participation rate at 33%.  Very little population growth is projected for that area.</t>
  </si>
  <si>
    <t xml:space="preserve">Patterson is approaching capacity but it needs to take pressure off Hendley by adding blocks from across South Capitol Street.  The 2020 forecast for this area further increases by about 400 students reflecting a surge of new townhouses.   Concerns for walkability and crossing guards; possibly additional traffic lights.  </t>
  </si>
  <si>
    <t>Payne has excess capacity and a low in-boundary participation rate providing ample space for anticipated future growth.</t>
  </si>
  <si>
    <t xml:space="preserve">Plummer absorbs most of the closed Davis boundary.  Plummer is almost at capacity with an in-boundary participation rate of 26%.  Plummer's boundary is reduced at the west and expanded to the south.  Walkability and transportation are concerns. </t>
  </si>
  <si>
    <t xml:space="preserve">Powell boundaries retreat essentially to the original configuration to better define neighborhood and provide diverse access to specialized program.   Modernization in progress will help with over-crowding. </t>
  </si>
  <si>
    <t>Randle Highlands has excess capacity with low in-boundary participation rate.  Population is not expected to increase in this area.  Expand boundary to Mass. Ave. at the north to relieve pressure on Kimball; take in a bit of Beers' boundary at the south.</t>
  </si>
  <si>
    <t xml:space="preserve">Ross's boundary is unchanged. With severe space constraints it is slightly over-capacity at 161 students (capacity is 150). Kindergarten participation rate is 77% so growth should be monitored carefully as in-boundary population is expected to more than double by 2020.   </t>
  </si>
  <si>
    <t>Savoy's absorbs Birney’s entire boundary and half of the St. Elisabeth's site.  Modest population growth is expected in the area.   Concerns with crossing along the Anacostia Freeway at Firth Sterling Ave., and along Martin Luther King Avenue near the Metro.</t>
  </si>
  <si>
    <t>Seaton absorbs much of the former Scott Montgomery and J.F. Cook boundaries at the east and adjusts by adding a bit of Garrison's boundary at the west.  Seaton's boundary now terminates at Rhode Island Ave.  Seaton has excess capacity and a low in-boundary participation rate so can accommodate boundary growth.</t>
  </si>
  <si>
    <t>Shepherd has some room to grow with capacity for 342 and enrollment of 305.  Shepherd is too far north to relieve population pressure in the center of Ward 4.</t>
  </si>
  <si>
    <t>Simon's boundary extends across Oxen Creek to take in part of the former Ferebee-Hope boundary to relieve overcrowding at Hendley.  Simon has some capacity available as well as good exterior space.  Walkable distances and traffic at Mississippi Ave. are concerns.</t>
  </si>
  <si>
    <t xml:space="preserve">Smothers absorbs almost the entire former Benning boundary and reduces its boundary slightly at the north.  Smothers' constrained site supports a limited enrollment. Current low participation rate of 23% can accommodate increased boundary.  Traffic is a concern at Benning Road.  </t>
  </si>
  <si>
    <t>Stanton's boundary extends to the southeast and southwest to accommodate the former Winston boundary.  Stanton is over capacity with 585 students and capacity for 500.  Modernization will add capacity soon.  Population in the area is not expected to increase.  Traffic is a concern but walkability remains good.</t>
  </si>
  <si>
    <t xml:space="preserve">Shrink Stoddert's boundary at the south by re-districting Burleith to Hyde-Addison.  This relieves population pressure on Stoddert which is at 120% of capacity and with an in-bounds kindergarten participation rate of 97%.  Walking distance is approximately one mile to either school from Burleith using city streets. </t>
  </si>
  <si>
    <t>Thomas absorbs all of former Kenilworth boundary at the north and all of River Terrace boundary at the south.   Access to school and walkability remain problematic due to the geographic isolation of Kenilworth, Thomas, and River Terrace.</t>
  </si>
  <si>
    <t xml:space="preserve">Thomson's boundary remains the same; most of the population is centered near the school.  Thomson has a healthy participation rate at the younger grades but it is slightly under enrolled.  The in-boundary population is expected to more than double.  </t>
  </si>
  <si>
    <t>Tubman's boundary expands to the east to encompass closed Bruce-Monroe and contracts from the north and west to balance over-crowding with H.D. Cooke and Raymond which is also over-crowded.  Walk ability remains excellent.  Tubman is over capacity and forecast to double child population in-bounds by 2020.</t>
  </si>
  <si>
    <t xml:space="preserve">Turner takes in all of the former Green boundary and part of the former Birney boundary increasing to the west, east and south.  Turner is new and still has capacity but child population is over 1000 with a forecast for nearly 2000 more by 2020.   Walkability is generally good but traffic remains a concern as the area is congested.  </t>
  </si>
  <si>
    <t>Tyler is at capacity but moderate in-boundary participation should provide for growth anticipated.  Site space is available for temporary classrooms.</t>
  </si>
  <si>
    <t>Peabody provides the early childhoodPK3-K program for Watkins ES.  Peabody and Watkins currently have two separate boundaries that are linked by DCPS policy.  The proposal formally links the two boundaries.</t>
  </si>
  <si>
    <t xml:space="preserve">J. O. Wilson is over capacity with area growth anticipated.  Monitor growth in conjunction with space available at Ludlow-Taylor. </t>
  </si>
  <si>
    <t>Brightwood's boundaries shrink from the north, east and south.  Capacity is 550 with enrollment at 615.  Moving 6th-8th grade students to the new Ward 4 middle school will relieve crowding for a time.  However, 2020 forecast is for substantial increase in population.</t>
  </si>
  <si>
    <t>Brookland EC at Bunker Hill has excess capacity with a low in-boundary participation rate at 8%.   It takes in almost the entire former Brookland boundary.  At the south it is reduced a bit as Noyes and Burroughs expand north.</t>
  </si>
  <si>
    <t>Browne EC has excess capacity.  Browne takes in a section of former Webb boundary south of Mt. Olivet Road so students will not have to cross New York Avenue.</t>
  </si>
  <si>
    <t xml:space="preserve">Burroughs absorbs part of the closed Slow boundary. Boundary lines attempt to balance distances between Burroughs, Bunker Hill and Noyes.  Neighborhood students are forecast to double in 2020 but the school will loose 6th-8th graders as Brookland Middle School opens.  </t>
  </si>
  <si>
    <t>Langdon must absorb all of the former Marshall boundaries and a portion of the former Slowe boundary. Langdon has excess capacity with a low in-boundary participation rate of 19%.  Concerns involve walkability and transportation barriers in New York Avenue, Bladensburg Road and South Dakota Avenue.</t>
  </si>
  <si>
    <t>LaSalle-Backus boundaries expand slightly to the west to take in pressure from closed Rudolph boundary. Monitor closely as growth is expected.  Shift to PS-5th grade should relieve population pressures when North Ward 4 middle school opens.</t>
  </si>
  <si>
    <t xml:space="preserve">78% in-boundary participation rate provides for some flexibility. Old Adams boundary must be distributed and currently has less than 80 public school students (PK-5) living in the boundary, allowing for OA to absorb this boundary. </t>
  </si>
  <si>
    <t>Noyes must take in parts of the former Brookland, Emery and Slowe boundaries.  Noyes has a 17% in-boundary participation rate with an enrollment of 305 and has capacity for 360.  Proximity to major commuter routes makes crossing safety a focus.</t>
  </si>
  <si>
    <t>Raymond boundaries expand slightly to the north and south to absorb pressure from closed Clark boundary and shift in Tubman boundary to absorb closed Gage-Eckington.  Monitor overcrowding which should be relieved somewhat by opening MacFarland Middle School.</t>
  </si>
  <si>
    <t>Francis-Stevens has excess capacity with enrollment at 284 and capacity at 440.  This is a workplace school with a high out-of-boundary percentage but good kindergarten participation rate from within the boundary (50%).  Francis-Stevens remains a PS-8.</t>
  </si>
  <si>
    <t>Takoma's enrollment and capacity is well balanced, with a low in-boundary participation rate of 31%.  Takoma can help relieve some pressure from the overcrowded schools in the center of Ward 4.  Student population in the area is expected to grow.</t>
  </si>
  <si>
    <t xml:space="preserve">Truesdell is overcrowded but has a low in-boundary participation rate of 31%.  Yet boundary must absorb parts of the former Rudolph and Clark boundaries.   Loss of 6th-8th grades on opening of Ward 4 middle schools should relieve population pressures somewhat. </t>
  </si>
  <si>
    <t>Walker-Jones has excess building capacity but substantial growth is expected in the Walker-Jones neighborhood.</t>
  </si>
  <si>
    <t xml:space="preserve">West's boundary returns to original but then adds to the north and slightly to the east to relieve overcrowding at Brightwood and Truesdell.  West is at capacity with a low in-boundary participation rate of 23%.  Planned modernization should maximize space.   </t>
  </si>
  <si>
    <t>Wheatley boundary absorbs most of the former Webb boundary.  Currently, Wheatley is at capacity but opening the McKinley Middle School to Wheatley 6th-8th graders should alleviate any concerns about crowding.</t>
  </si>
  <si>
    <t xml:space="preserve">Whittier must absorb some of the former Rudolph boundary.  Whittier has excess capacity and a low in-boundary participation rate. Whittier takes in a large part of former Rudolph boundary at the south and takes in part of the Truesdell boundary at the south. </t>
  </si>
  <si>
    <t>Aiton has excess capacity and can absorb a portion of the former Benning boundary and a bit of the Smothers boundary.  Aiton has a low in-boundary participation rate at 27% with modest population increase projected.</t>
  </si>
  <si>
    <t>Future child population is expected to increase in the neighorhood cluster where  Brent is located.   With no excess capacity and a 78% in-boundary participation rate there is risk of over-crowding.</t>
  </si>
  <si>
    <t>Beers absorbs a section of the former Davis boundary at the northeast and the former Winston boundary at the southwest.  It gains a few blocks at the north to improve walkability. Capacity is 465 while enrollment is 442 with a low in-boundary participation rate of 33%.  Only modest child population growth projected.  Walkability and traffic safety are problematic.</t>
  </si>
  <si>
    <t>Barnard is overcrowded but it is sandwiched between former Rudolph and former Clark boundaries and must partly absorb them.  Child population is projected to grow even more in 2020 in the neighborhood cluster where Barnard is located, and they are currently using temporary classrooms already.  Surrounding schools are also full.  Opening MacFarland Middle School will provide more flexibility at nearby Raymond and Truesdell.  Monitor the situation carefully.</t>
  </si>
  <si>
    <t xml:space="preserve">Bruce-Monroe at Park View boundary adds at the north to take in parts of the former Clark boundary to relieve crowding at Barnard. It retains a small part of the former Bruce-Monroe boundary at the south.   Walkability remains good with excellent access to buses along Georgia Avenue.  Bruce-Monroe at Park View is over-capacity with 465 students and capacity for 450.   </t>
  </si>
  <si>
    <t>Extend boundary east to absorb part of former Meyer boundary and to relieve Tubman of Bruce-Monroe absorption; shrink boundary from the north to take in southern blocks of Bancroft to conform with Harvard St. border; 32% participation rate but substantial child population growth  is projected in Neighborhood Cluster 1, from 2014 to 2020.</t>
  </si>
  <si>
    <t xml:space="preserve">Building capacity is 445 and enrollment is at 168 with 19% in-boundary participation rate. Drew absorbs a bit of Burrville's boundary which is much closer to Drew. Drew's boundary shrinks at the south to remain north of busy North Capitol Street.  Modest child population growth is projected in 2020.  </t>
  </si>
  <si>
    <t>Cleveland's boundary expands to include the former Gage-Eckington and Bruce-Monroe boundaries. While only about 300 students reside in the boundary now, the child population is projected to increase significantly from 2014 to 020 for the neighborhood cluster where Cleveland school is located.</t>
  </si>
  <si>
    <t xml:space="preserve">Eaton's boundary shrinks from the northwest.  It is over capacity but the in-boundary population is now only 171 based on the 2nd version of the proposed elementary school boundaries; out-of-boundary participation remains high.  </t>
  </si>
  <si>
    <t>Garfield adds much of the former Winston boundary and a bit of the former Green boundary.  Capacity is 365 with enrollment at 266 and a 19% in-boundary participation rate at the boundary level.  However, more than 1,000 students reside in the boundary based on the 2nd round of proposed boundaries and the neighborhood cluster where the school is located is expected to grow slightly in the future.</t>
  </si>
  <si>
    <t>Garrison's boundary adds at the north to take in part of the former Meyer boundary; it also adds at the south east and east to take in part of Seaton's boundary as Seaton absorbs much of the former Montgomery.  Walkability remains good at slightly over 1/2 mile.  Garrison is currently under-capacity, but the child population is projected to grow substantially in the future for the neighborhood cluster that the school is located in.</t>
  </si>
  <si>
    <t>C.W. Harris boundary increases at the northeast to take in add of the former Shadd boundary and shrinks at the south in compensation; it adds to the west to balance blocks evenly with Nalle. Capacity is 438 with enrollment at 269.  Child population is projected to grow slightly in the future, and enrollment may increase with the addition of  new housing in the area.</t>
  </si>
  <si>
    <t xml:space="preserve">Hearst's boundary increases to the southwest as more capacity will be available with modernization.  Hearst's modernization capacity is 325.  Kindergarten participation is 65% at the boundary level; Child population is projected to grow moderately but the neighborhood relies substantially on private schools. </t>
  </si>
  <si>
    <t xml:space="preserve">Hendley absorbs parts of former Draper, all of former Ferebee-Hope and parts of former P.R. Harris boundaries.  Hendley is over capacity and in-boundary population is now 1,600 based on the 2nd version of proposed boundaries - - Child population is projected to increase signficantly by 2020. In-boundary participation rate at the boundary level is moderate.  Walkability and traffic are concerns.  </t>
  </si>
  <si>
    <t xml:space="preserve">Houston has excess capacity with a low in-boundary participation rate of 27% at the boundary level. Child population is projected to grow moderately by 2020. </t>
  </si>
  <si>
    <t xml:space="preserve">Ketcham adds a few blocks to the south to relieve Moten and adds a block to the west. The child population for the neighborhood cluster where Ketcham is located is projected to increase moderately by 2020.  </t>
  </si>
  <si>
    <t>In the 2nd version of the proposed boundaries, Key's boundary essentially reverts back to the original boundary except for one small section along Foxhall Road.  Child population (age 4 thru 10) is expected to decrease slightly in the future by 2020.</t>
  </si>
  <si>
    <t>In the 2nd version of the proposed boundaries, Janney reverts back to the original boundary.  Six new classrooms coming on-line should manage over-crowding, and child population is projected to grow only slightly in the future.</t>
  </si>
  <si>
    <t>Martin Luther King boundaries extend to the southeast to take in the former MC Terrell boundary.  They add a few blocks to the south to relieve pressure on Simon.  ML King has some room to grow; child population is projected to increase moderately by 2020 for the neighborhood cluster where the school is located.</t>
  </si>
  <si>
    <t>Lafayette's boundaries expand to the west in anticipation of the school's modernization and the future child population decrease projected for the neighborhood cluster where the school is located in.</t>
  </si>
  <si>
    <t xml:space="preserve">Langley boundary adjusts to absorb parts of former JF Cook, Gage-Eckington, Shaed and Emery boundaries.  Keeps neighborhoods together across N Capitol St.   Low in-boundary participation rate at the boundary level, but this could change with the increase enthusiasm for feeder to McKinley MS.  </t>
  </si>
  <si>
    <t xml:space="preserve">Ludlow-Taylor has excess capacity and low in-boundary participation rate at the boundary level.  Along with surrounding schools, the child population is projected to increase substantially by 2020 for the neighborhood cluster where the school is located in. </t>
  </si>
  <si>
    <t xml:space="preserve">At 39%, Leckie's in-boundary participation rate at the boundary level is the highest in Wards 7 and 8.  It is nearly at capacity with 374 students in a building designed for 400.  Child population is projected to grow moderately by 2020 for the neighborhood cluster where the school is located. </t>
  </si>
  <si>
    <t xml:space="preserve">Malcolm X extends its boundary to the southeast and west to relieve population pressure from Turner and absorb the former MC Terrell boundary.  Malcolm X has excess building capacity and a low in-boundary participation rate at the boundary level. </t>
  </si>
  <si>
    <t>91% in-boundary participation rate at the boundary level and modernization is in progress for Mann which will expand capacity to 370. 294 public school students live  the boundary based on the 2nd version of the proposed boundaries.  Traffic at Ward Circle and geographic constraints limit boundary expansion to relieve pressure on Janney.  Revisit after modernization.</t>
  </si>
  <si>
    <t xml:space="preserve">Maury absorbs some of the former Gibbs boundary so Gibbs's area students no longer have to cross Benning Road.  Maury's capacity and site are constrained due to the significant growth in child population projected by 2020 for the neighborhood cluster that the school is located in. Monitor and coordinate planning with nearby school facilities.    </t>
  </si>
  <si>
    <t>Moten absorbs the entire former Wilkinson boundary. Moten's capacity is 480, enrollment is 362, with low in-boundary participation rate at the boundary level.  Substantial growth is forecast for the area.</t>
  </si>
  <si>
    <t xml:space="preserve">Expand Marie Reed’s boundary on the east to absorb some of Meyer’s boundary.  Marie Reed is a bit under-capacity with room to grow (470 capacity; 377 enrollment) and substantial growth is expected in this area. The neighborhood cluster the school is located in is projected to increase by 136% for the number of students aged 4 thru 10 years old from 2014 to 2020. Walkability in-boundary is good.  </t>
  </si>
  <si>
    <t>Facility utilization is the percent of a school's capacity (listed above) being used by the school to serve students. Facility utilization is calculated as enrollment divided by building capacity. A facility utiliation above 100% means there are more students enrolled than there is space, and a utilization below 100% means there is room for more students.</t>
  </si>
  <si>
    <t xml:space="preserve">Percent of elementary aged public school students (DCPS and public charter) who live in the current set of elementary school boundaries who are categorized as At Risk. This is different from the percent of At Risk students  enrolled at the school (the definition for this variable is above). Elementary aged students means those who are enrolled in PK3 thru 5th in SY2013-14. At Risk students are defined as those who are either homeless, in the District’s foster care system, qualify for Temporary Assistance for Needy Families (TANF) or the Supplemental Nutrition Assistance Program (SNAP), or high school students that are one year older, or more, than the expected age for the grade in which the students are enrolled. The definition of at-risk weight is included in the proposed FY15 Budget Support Act and is consistent with the “Fair Student Funding and School-Based Budgeting Amendment Act of 2013”. 
</t>
  </si>
  <si>
    <t>Number of DCPS and public charter students in grades PK3 through 5th grade who live in the 1st version of the proposed boundaries released by the DME project team in April 2014. Student-level data are 2013-14 audited enrollment data provided by OSSE. Proposed boundaries identified using the 21st Century School Fund's Boundary Planner and converted into proposed GIS boundary shapefiles.</t>
  </si>
  <si>
    <t>Number of DCPS and public charter students in grades PK3 through 5th grade who live in the 2nd version of the proposed boundaries released by the DME project team in May 2014. Student-level data are 2013-14 audited enrollment data provided by OSSE. Proposed boundaries identified using the 21st Century School Fund's Boundary Planner. The second proposed boundaries have not yet been converted into proposed GIS boundary shapefiles.</t>
  </si>
  <si>
    <t>Expand southern and eastern boundaries</t>
  </si>
  <si>
    <t>Expands western boundary</t>
  </si>
  <si>
    <t>Extend eastern boundary; extend south boundary</t>
  </si>
  <si>
    <t>Expand eastern boundary.  (NOTE: This will change with the establishment of proposed Van Ness boundary.)</t>
  </si>
  <si>
    <t>Boundaries shrink from the west and expand at the northeast and southwest</t>
  </si>
  <si>
    <t>Extend southwest and northeast boundaries</t>
  </si>
  <si>
    <t>No changes proposed</t>
  </si>
  <si>
    <t>Expand northern boundary</t>
  </si>
  <si>
    <t>Reduce southeast boundary slightly</t>
  </si>
  <si>
    <t>Expand northeast boundary; shrink south boundary.</t>
  </si>
  <si>
    <t>Shrink boundary from the northwest</t>
  </si>
  <si>
    <t>Expand northeast boundary and expand southwest boundary</t>
  </si>
  <si>
    <t>Expand northern boundary and slightly expand southern boundary.</t>
  </si>
  <si>
    <t>Expand northwest boundary and shrink south boundary</t>
  </si>
  <si>
    <t>Increase boundary at the southwest</t>
  </si>
  <si>
    <t>Expand boundary at all sides</t>
  </si>
  <si>
    <t>Expand north border</t>
  </si>
  <si>
    <t>Reverts to original boundary</t>
  </si>
  <si>
    <t>Expand to the south</t>
  </si>
  <si>
    <t xml:space="preserve">Reverts to original boundary except for small decrease at the east </t>
  </si>
  <si>
    <t>Reduce boundary at the southwest; expand boundary to the northeast</t>
  </si>
  <si>
    <t>Extend boundary to the southeast</t>
  </si>
  <si>
    <t>Expand boundary at the west</t>
  </si>
  <si>
    <t>Langley boundary expands to the north, east and south</t>
  </si>
  <si>
    <t>No proposed changes</t>
  </si>
  <si>
    <t>Expand boundary to the west and southeast</t>
  </si>
  <si>
    <t>Small increase adds to the southwest boundary</t>
  </si>
  <si>
    <t>Shrink boundary slightly at the north</t>
  </si>
  <si>
    <t>Reduces boundary at northwest, and slightly to the southwest; add slightly to the southeast</t>
  </si>
  <si>
    <t>Shrink boundary from the northwest; expand boundary to the south.</t>
  </si>
  <si>
    <t>Expand boundary to the east</t>
  </si>
  <si>
    <t>Expand southern boundary; reduce west boundary</t>
  </si>
  <si>
    <t>Little change from original proposed; adds very slightly to north and south</t>
  </si>
  <si>
    <t>Expand boundary at the north and slightly at the south.</t>
  </si>
  <si>
    <t>Expand boundary slightly on the east and southeast.</t>
  </si>
  <si>
    <t>Expand southwestern boundary</t>
  </si>
  <si>
    <t>Expand the eastern and western boundaries; reduce northern boundary</t>
  </si>
  <si>
    <t>Extend boundary to the southeast.</t>
  </si>
  <si>
    <t>Expands eastern boundary; shrink north boundary slightly</t>
  </si>
  <si>
    <t>Expand boundary to the southeast and southwest</t>
  </si>
  <si>
    <t>Boundary shrinks from the south</t>
  </si>
  <si>
    <t>Expand southwest and northeast boundaries</t>
  </si>
  <si>
    <t>Expand eastern boundary and reduce southwest boundary</t>
  </si>
  <si>
    <t>Extend boundary to the west, east and south</t>
  </si>
  <si>
    <t>Combine Watkins and Peabody boundaries</t>
  </si>
  <si>
    <t>Reduce northern, southern, and eastern boundaries</t>
  </si>
  <si>
    <t>Expand the northeast boundary and reduce the southern boundary</t>
  </si>
  <si>
    <t>Expand small portion of eastern boundary</t>
  </si>
  <si>
    <t>Expand southeastern boundary</t>
  </si>
  <si>
    <t>Expand boundary slightly to the west</t>
  </si>
  <si>
    <t>Expand northern and western boundaries</t>
  </si>
  <si>
    <t>Boundary expands slightly at north and south</t>
  </si>
  <si>
    <t>Expand eastern and southern boundary and reduce western boundary</t>
  </si>
  <si>
    <t>Expand north boundary and east boundary slightly</t>
  </si>
  <si>
    <t>Expand northeastern boundary</t>
  </si>
  <si>
    <r>
      <t xml:space="preserve">Proposed Changes </t>
    </r>
    <r>
      <rPr>
        <i/>
        <sz val="11"/>
        <color theme="1"/>
        <rFont val="Calibri"/>
        <family val="2"/>
        <scheme val="minor"/>
      </rPr>
      <t>(based on 2nd version of the proposed boundaries)</t>
    </r>
  </si>
  <si>
    <r>
      <t xml:space="preserve">Planning Considerations </t>
    </r>
    <r>
      <rPr>
        <i/>
        <sz val="11"/>
        <color theme="1"/>
        <rFont val="Calibri"/>
        <family val="2"/>
        <scheme val="minor"/>
      </rPr>
      <t>(DRAFT LANGUAGE)</t>
    </r>
  </si>
</sst>
</file>

<file path=xl/styles.xml><?xml version="1.0" encoding="utf-8"?>
<styleSheet xmlns="http://schemas.openxmlformats.org/spreadsheetml/2006/main">
  <numFmts count="2">
    <numFmt numFmtId="43" formatCode="_(* #,##0.00_);_(* \(#,##0.00\);_(* &quot;-&quot;??_);_(@_)"/>
    <numFmt numFmtId="164" formatCode="_(* #,##0_);_(* \(#,##0\);_(* &quot;-&quot;??_);_(@_)"/>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indexed="8"/>
      <name val="Calibri"/>
      <family val="2"/>
    </font>
    <font>
      <i/>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theme="1"/>
      <name val="Calibri"/>
      <family val="2"/>
      <scheme val="minor"/>
    </font>
    <font>
      <sz val="12"/>
      <color indexed="8"/>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1"/>
      <color indexed="8"/>
      <name val="Calibri"/>
      <family val="2"/>
    </font>
    <font>
      <b/>
      <sz val="9"/>
      <color indexed="81"/>
      <name val="Tahoma"/>
      <family val="2"/>
    </font>
    <font>
      <sz val="9"/>
      <color indexed="81"/>
      <name val="Tahoma"/>
      <family val="2"/>
    </font>
    <font>
      <b/>
      <sz val="14"/>
      <color theme="1"/>
      <name val="Calibri"/>
      <family val="2"/>
      <scheme val="minor"/>
    </font>
    <font>
      <i/>
      <sz val="11"/>
      <color theme="1"/>
      <name val="Calibri"/>
      <family val="2"/>
      <scheme val="minor"/>
    </font>
    <font>
      <sz val="13"/>
      <color rgb="FF000000"/>
      <name val="Calibri"/>
      <family val="2"/>
      <scheme val="minor"/>
    </font>
    <font>
      <sz val="13"/>
      <color rgb="FF000000"/>
      <name val="Calibri"/>
      <family val="2"/>
    </font>
    <font>
      <sz val="16"/>
      <color theme="1"/>
      <name val="Calibri"/>
      <family val="2"/>
      <scheme val="minor"/>
    </font>
    <font>
      <b/>
      <sz val="16"/>
      <color theme="1"/>
      <name val="Calibri"/>
      <family val="2"/>
      <scheme val="minor"/>
    </font>
    <font>
      <sz val="16"/>
      <color rgb="FF000000"/>
      <name val="Calibri"/>
      <family val="2"/>
      <scheme val="minor"/>
    </font>
    <font>
      <sz val="16"/>
      <color rgb="FF000000"/>
      <name val="Calibri"/>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4" tint="0.59999389629810485"/>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9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 fillId="11" borderId="0" applyNumberFormat="0" applyBorder="0" applyAlignment="0" applyProtection="0"/>
    <xf numFmtId="0" fontId="19" fillId="40" borderId="0" applyNumberFormat="0" applyBorder="0" applyAlignment="0" applyProtection="0"/>
    <xf numFmtId="0" fontId="1" fillId="15" borderId="0" applyNumberFormat="0" applyBorder="0" applyAlignment="0" applyProtection="0"/>
    <xf numFmtId="0" fontId="19" fillId="41" borderId="0" applyNumberFormat="0" applyBorder="0" applyAlignment="0" applyProtection="0"/>
    <xf numFmtId="0" fontId="1" fillId="19" borderId="0" applyNumberFormat="0" applyBorder="0" applyAlignment="0" applyProtection="0"/>
    <xf numFmtId="0" fontId="19" fillId="42" borderId="0" applyNumberFormat="0" applyBorder="0" applyAlignment="0" applyProtection="0"/>
    <xf numFmtId="0" fontId="1" fillId="23" borderId="0" applyNumberFormat="0" applyBorder="0" applyAlignment="0" applyProtection="0"/>
    <xf numFmtId="0" fontId="19" fillId="37"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 fillId="31" borderId="0" applyNumberFormat="0" applyBorder="0" applyAlignment="0" applyProtection="0"/>
    <xf numFmtId="0" fontId="19" fillId="43" borderId="0" applyNumberFormat="0" applyBorder="0" applyAlignment="0" applyProtection="0"/>
    <xf numFmtId="0" fontId="17" fillId="12" borderId="0" applyNumberFormat="0" applyBorder="0" applyAlignment="0" applyProtection="0"/>
    <xf numFmtId="0" fontId="21" fillId="44" borderId="0" applyNumberFormat="0" applyBorder="0" applyAlignment="0" applyProtection="0"/>
    <xf numFmtId="0" fontId="17" fillId="16" borderId="0" applyNumberFormat="0" applyBorder="0" applyAlignment="0" applyProtection="0"/>
    <xf numFmtId="0" fontId="21" fillId="41" borderId="0" applyNumberFormat="0" applyBorder="0" applyAlignment="0" applyProtection="0"/>
    <xf numFmtId="0" fontId="17" fillId="20" borderId="0" applyNumberFormat="0" applyBorder="0" applyAlignment="0" applyProtection="0"/>
    <xf numFmtId="0" fontId="21" fillId="42" borderId="0" applyNumberFormat="0" applyBorder="0" applyAlignment="0" applyProtection="0"/>
    <xf numFmtId="0" fontId="17" fillId="24" borderId="0" applyNumberFormat="0" applyBorder="0" applyAlignment="0" applyProtection="0"/>
    <xf numFmtId="0" fontId="21" fillId="45" borderId="0" applyNumberFormat="0" applyBorder="0" applyAlignment="0" applyProtection="0"/>
    <xf numFmtId="0" fontId="17" fillId="28" borderId="0" applyNumberFormat="0" applyBorder="0" applyAlignment="0" applyProtection="0"/>
    <xf numFmtId="0" fontId="21" fillId="46" borderId="0" applyNumberFormat="0" applyBorder="0" applyAlignment="0" applyProtection="0"/>
    <xf numFmtId="0" fontId="17" fillId="32" borderId="0" applyNumberFormat="0" applyBorder="0" applyAlignment="0" applyProtection="0"/>
    <xf numFmtId="0" fontId="21" fillId="47" borderId="0" applyNumberFormat="0" applyBorder="0" applyAlignment="0" applyProtection="0"/>
    <xf numFmtId="0" fontId="17" fillId="9" borderId="0" applyNumberFormat="0" applyBorder="0" applyAlignment="0" applyProtection="0"/>
    <xf numFmtId="0" fontId="21" fillId="48" borderId="0" applyNumberFormat="0" applyBorder="0" applyAlignment="0" applyProtection="0"/>
    <xf numFmtId="0" fontId="17" fillId="13" borderId="0" applyNumberFormat="0" applyBorder="0" applyAlignment="0" applyProtection="0"/>
    <xf numFmtId="0" fontId="21" fillId="49" borderId="0" applyNumberFormat="0" applyBorder="0" applyAlignment="0" applyProtection="0"/>
    <xf numFmtId="0" fontId="17" fillId="17" borderId="0" applyNumberFormat="0" applyBorder="0" applyAlignment="0" applyProtection="0"/>
    <xf numFmtId="0" fontId="21" fillId="50" borderId="0" applyNumberFormat="0" applyBorder="0" applyAlignment="0" applyProtection="0"/>
    <xf numFmtId="0" fontId="17" fillId="21" borderId="0" applyNumberFormat="0" applyBorder="0" applyAlignment="0" applyProtection="0"/>
    <xf numFmtId="0" fontId="21" fillId="45" borderId="0" applyNumberFormat="0" applyBorder="0" applyAlignment="0" applyProtection="0"/>
    <xf numFmtId="0" fontId="17" fillId="25" borderId="0" applyNumberFormat="0" applyBorder="0" applyAlignment="0" applyProtection="0"/>
    <xf numFmtId="0" fontId="21" fillId="46" borderId="0" applyNumberFormat="0" applyBorder="0" applyAlignment="0" applyProtection="0"/>
    <xf numFmtId="0" fontId="17" fillId="29" borderId="0" applyNumberFormat="0" applyBorder="0" applyAlignment="0" applyProtection="0"/>
    <xf numFmtId="0" fontId="21" fillId="51" borderId="0" applyNumberFormat="0" applyBorder="0" applyAlignment="0" applyProtection="0"/>
    <xf numFmtId="0" fontId="7" fillId="3" borderId="0" applyNumberFormat="0" applyBorder="0" applyAlignment="0" applyProtection="0"/>
    <xf numFmtId="0" fontId="22" fillId="35" borderId="0" applyNumberFormat="0" applyBorder="0" applyAlignment="0" applyProtection="0"/>
    <xf numFmtId="0" fontId="11" fillId="6" borderId="4" applyNumberFormat="0" applyAlignment="0" applyProtection="0"/>
    <xf numFmtId="0" fontId="23" fillId="52" borderId="11" applyNumberFormat="0" applyAlignment="0" applyProtection="0"/>
    <xf numFmtId="0" fontId="13" fillId="7" borderId="7" applyNumberFormat="0" applyAlignment="0" applyProtection="0"/>
    <xf numFmtId="0" fontId="24" fillId="53" borderId="12" applyNumberFormat="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6" fillId="2" borderId="0" applyNumberFormat="0" applyBorder="0" applyAlignment="0" applyProtection="0"/>
    <xf numFmtId="0" fontId="27" fillId="36" borderId="0" applyNumberFormat="0" applyBorder="0" applyAlignment="0" applyProtection="0"/>
    <xf numFmtId="0" fontId="3" fillId="0" borderId="1" applyNumberFormat="0" applyFill="0" applyAlignment="0" applyProtection="0"/>
    <xf numFmtId="0" fontId="28" fillId="0" borderId="13" applyNumberFormat="0" applyFill="0" applyAlignment="0" applyProtection="0"/>
    <xf numFmtId="0" fontId="4" fillId="0" borderId="2" applyNumberFormat="0" applyFill="0" applyAlignment="0" applyProtection="0"/>
    <xf numFmtId="0" fontId="29" fillId="0" borderId="14" applyNumberFormat="0" applyFill="0" applyAlignment="0" applyProtection="0"/>
    <xf numFmtId="0" fontId="5" fillId="0" borderId="3" applyNumberFormat="0" applyFill="0" applyAlignment="0" applyProtection="0"/>
    <xf numFmtId="0" fontId="30" fillId="0" borderId="15" applyNumberFormat="0" applyFill="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9" fillId="5" borderId="4" applyNumberFormat="0" applyAlignment="0" applyProtection="0"/>
    <xf numFmtId="0" fontId="31" fillId="39" borderId="11" applyNumberFormat="0" applyAlignment="0" applyProtection="0"/>
    <xf numFmtId="0" fontId="12" fillId="0" borderId="6" applyNumberFormat="0" applyFill="0" applyAlignment="0" applyProtection="0"/>
    <xf numFmtId="0" fontId="32" fillId="0" borderId="16" applyNumberFormat="0" applyFill="0" applyAlignment="0" applyProtection="0"/>
    <xf numFmtId="0" fontId="8" fillId="4" borderId="0" applyNumberFormat="0" applyBorder="0" applyAlignment="0" applyProtection="0"/>
    <xf numFmtId="0" fontId="33" fillId="54" borderId="0" applyNumberFormat="0" applyBorder="0" applyAlignment="0" applyProtection="0"/>
    <xf numFmtId="0" fontId="34" fillId="0" borderId="0"/>
    <xf numFmtId="0" fontId="34" fillId="0" borderId="0"/>
    <xf numFmtId="0" fontId="35" fillId="0" borderId="0"/>
    <xf numFmtId="0" fontId="1" fillId="0" borderId="0"/>
    <xf numFmtId="0" fontId="25" fillId="0" borderId="0"/>
    <xf numFmtId="0" fontId="25" fillId="0" borderId="0"/>
    <xf numFmtId="0" fontId="25" fillId="0" borderId="0"/>
    <xf numFmtId="0" fontId="36" fillId="0" borderId="0"/>
    <xf numFmtId="0" fontId="1" fillId="8" borderId="8" applyNumberFormat="0" applyFont="0" applyAlignment="0" applyProtection="0"/>
    <xf numFmtId="0" fontId="19" fillId="55" borderId="17" applyNumberFormat="0" applyFont="0" applyAlignment="0" applyProtection="0"/>
    <xf numFmtId="0" fontId="10" fillId="6" borderId="5" applyNumberFormat="0" applyAlignment="0" applyProtection="0"/>
    <xf numFmtId="0" fontId="37" fillId="52" borderId="18" applyNumberFormat="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 fillId="0" borderId="0" applyNumberFormat="0" applyFill="0" applyBorder="0" applyAlignment="0" applyProtection="0"/>
    <xf numFmtId="0" fontId="38" fillId="0" borderId="0" applyNumberFormat="0" applyFill="0" applyBorder="0" applyAlignment="0" applyProtection="0"/>
    <xf numFmtId="0" fontId="16" fillId="0" borderId="9" applyNumberFormat="0" applyFill="0" applyAlignment="0" applyProtection="0"/>
    <xf numFmtId="0" fontId="39" fillId="0" borderId="19" applyNumberFormat="0" applyFill="0" applyAlignment="0" applyProtection="0"/>
    <xf numFmtId="0" fontId="14" fillId="0" borderId="0" applyNumberFormat="0" applyFill="0" applyBorder="0" applyAlignment="0" applyProtection="0"/>
    <xf numFmtId="0" fontId="40" fillId="0" borderId="0" applyNumberFormat="0" applyFill="0" applyBorder="0" applyAlignment="0" applyProtection="0"/>
  </cellStyleXfs>
  <cellXfs count="68">
    <xf numFmtId="0" fontId="0" fillId="0" borderId="0" xfId="0"/>
    <xf numFmtId="0" fontId="0" fillId="0" borderId="10" xfId="0" applyFont="1" applyFill="1" applyBorder="1" applyAlignment="1">
      <alignment horizontal="left" vertical="center" wrapText="1"/>
    </xf>
    <xf numFmtId="0" fontId="0" fillId="0" borderId="10" xfId="0" applyBorder="1" applyAlignment="1">
      <alignment vertical="center" wrapText="1"/>
    </xf>
    <xf numFmtId="0" fontId="18" fillId="0" borderId="10" xfId="0" applyFont="1" applyBorder="1" applyAlignment="1">
      <alignment vertical="center" wrapText="1"/>
    </xf>
    <xf numFmtId="9" fontId="0" fillId="0" borderId="10" xfId="0" applyNumberFormat="1" applyFont="1" applyFill="1" applyBorder="1" applyAlignment="1">
      <alignment horizontal="left" vertical="center" wrapText="1"/>
    </xf>
    <xf numFmtId="3" fontId="0" fillId="0" borderId="10" xfId="0" applyNumberFormat="1" applyFont="1" applyFill="1" applyBorder="1" applyAlignment="1">
      <alignment horizontal="left" vertical="center" wrapText="1"/>
    </xf>
    <xf numFmtId="0" fontId="0" fillId="0" borderId="0" xfId="0" applyFont="1" applyAlignment="1">
      <alignment horizontal="left" vertical="center"/>
    </xf>
    <xf numFmtId="0" fontId="0" fillId="0" borderId="0" xfId="0" applyAlignment="1">
      <alignment wrapText="1"/>
    </xf>
    <xf numFmtId="0" fontId="0" fillId="56" borderId="20" xfId="0" applyFill="1" applyBorder="1" applyAlignment="1">
      <alignment horizontal="center" vertical="center" wrapText="1"/>
    </xf>
    <xf numFmtId="0" fontId="0" fillId="56" borderId="21" xfId="0" applyFill="1" applyBorder="1" applyAlignment="1">
      <alignment horizontal="center" vertical="center" wrapText="1"/>
    </xf>
    <xf numFmtId="0" fontId="0" fillId="0" borderId="0" xfId="0" applyAlignment="1">
      <alignment horizontal="center"/>
    </xf>
    <xf numFmtId="0" fontId="34" fillId="0" borderId="0" xfId="78"/>
    <xf numFmtId="0" fontId="0" fillId="0" borderId="0" xfId="0" applyBorder="1" applyAlignment="1">
      <alignment wrapText="1"/>
    </xf>
    <xf numFmtId="0" fontId="0" fillId="0" borderId="0" xfId="0" applyAlignment="1">
      <alignment horizontal="right" wrapText="1"/>
    </xf>
    <xf numFmtId="0" fontId="0" fillId="0" borderId="0" xfId="0" applyAlignment="1">
      <alignment horizontal="right"/>
    </xf>
    <xf numFmtId="164" fontId="16" fillId="56" borderId="10" xfId="0" applyNumberFormat="1" applyFont="1" applyFill="1" applyBorder="1" applyAlignment="1">
      <alignment horizontal="left"/>
    </xf>
    <xf numFmtId="0" fontId="0" fillId="0" borderId="0" xfId="0" applyAlignment="1">
      <alignment horizontal="left" wrapText="1"/>
    </xf>
    <xf numFmtId="0" fontId="0" fillId="0" borderId="0" xfId="0" applyAlignment="1">
      <alignment horizontal="left"/>
    </xf>
    <xf numFmtId="164" fontId="0" fillId="0" borderId="0" xfId="0" applyNumberFormat="1" applyAlignment="1">
      <alignment horizontal="left"/>
    </xf>
    <xf numFmtId="0" fontId="0" fillId="57" borderId="0" xfId="0" applyFill="1" applyAlignment="1">
      <alignment horizontal="left" wrapText="1"/>
    </xf>
    <xf numFmtId="3" fontId="0" fillId="59" borderId="10" xfId="0" applyNumberFormat="1" applyFill="1" applyBorder="1" applyAlignment="1">
      <alignment horizontal="center" vertical="center" wrapText="1"/>
    </xf>
    <xf numFmtId="0" fontId="0" fillId="58" borderId="21" xfId="0" applyFill="1" applyBorder="1" applyAlignment="1">
      <alignment horizontal="center" vertical="center" wrapText="1"/>
    </xf>
    <xf numFmtId="0" fontId="0" fillId="58" borderId="10" xfId="0" applyFill="1" applyBorder="1" applyAlignment="1">
      <alignment horizontal="center" vertical="center" wrapText="1"/>
    </xf>
    <xf numFmtId="0" fontId="0" fillId="58" borderId="20" xfId="0" applyFill="1" applyBorder="1" applyAlignment="1">
      <alignment horizontal="center" vertical="center" wrapText="1"/>
    </xf>
    <xf numFmtId="0" fontId="0" fillId="60" borderId="20" xfId="0" applyFill="1" applyBorder="1" applyAlignment="1">
      <alignment horizontal="center" vertical="center" wrapText="1"/>
    </xf>
    <xf numFmtId="0" fontId="0" fillId="60" borderId="10" xfId="0" applyFill="1" applyBorder="1" applyAlignment="1">
      <alignment horizontal="center" vertical="center" wrapText="1"/>
    </xf>
    <xf numFmtId="9" fontId="0" fillId="60" borderId="10" xfId="0" applyNumberFormat="1" applyFill="1" applyBorder="1" applyAlignment="1">
      <alignment horizontal="center" vertical="center" wrapText="1"/>
    </xf>
    <xf numFmtId="0" fontId="44" fillId="33" borderId="10" xfId="0" applyFont="1" applyFill="1" applyBorder="1" applyAlignment="1">
      <alignment horizontal="center" vertical="center"/>
    </xf>
    <xf numFmtId="0" fontId="44" fillId="33" borderId="10" xfId="0" applyFont="1" applyFill="1" applyBorder="1" applyAlignment="1">
      <alignment horizontal="center" wrapText="1"/>
    </xf>
    <xf numFmtId="164" fontId="0" fillId="0" borderId="0" xfId="0" applyNumberFormat="1" applyAlignment="1">
      <alignment wrapText="1"/>
    </xf>
    <xf numFmtId="0" fontId="16" fillId="57" borderId="20" xfId="0" applyFont="1" applyFill="1" applyBorder="1" applyAlignment="1">
      <alignment horizontal="center" wrapText="1"/>
    </xf>
    <xf numFmtId="0" fontId="16" fillId="57" borderId="23" xfId="0" applyFont="1" applyFill="1" applyBorder="1" applyAlignment="1">
      <alignment horizontal="center" wrapText="1"/>
    </xf>
    <xf numFmtId="0" fontId="16" fillId="57" borderId="21" xfId="0" applyFont="1" applyFill="1" applyBorder="1" applyAlignment="1">
      <alignment horizontal="center" wrapText="1"/>
    </xf>
    <xf numFmtId="0" fontId="16" fillId="58" borderId="24" xfId="0" applyFont="1" applyFill="1" applyBorder="1" applyAlignment="1">
      <alignment horizontal="center"/>
    </xf>
    <xf numFmtId="0" fontId="16" fillId="58" borderId="22" xfId="0" applyFont="1" applyFill="1" applyBorder="1" applyAlignment="1">
      <alignment horizontal="center"/>
    </xf>
    <xf numFmtId="3" fontId="16" fillId="59" borderId="20" xfId="0" applyNumberFormat="1" applyFont="1" applyFill="1" applyBorder="1" applyAlignment="1">
      <alignment horizontal="center" wrapText="1"/>
    </xf>
    <xf numFmtId="3" fontId="16" fillId="59" borderId="21" xfId="0" applyNumberFormat="1" applyFont="1" applyFill="1" applyBorder="1" applyAlignment="1">
      <alignment horizontal="center" wrapText="1"/>
    </xf>
    <xf numFmtId="9" fontId="0" fillId="0" borderId="0" xfId="0" applyNumberFormat="1" applyFill="1" applyAlignment="1">
      <alignment horizontal="left" wrapText="1"/>
    </xf>
    <xf numFmtId="9" fontId="0" fillId="0" borderId="0" xfId="0" applyNumberFormat="1" applyAlignment="1">
      <alignment horizontal="left" wrapText="1"/>
    </xf>
    <xf numFmtId="164" fontId="0" fillId="0" borderId="0" xfId="0" applyNumberFormat="1" applyAlignment="1">
      <alignment horizontal="left" wrapText="1"/>
    </xf>
    <xf numFmtId="0" fontId="0" fillId="0" borderId="0" xfId="0" applyFill="1" applyAlignment="1">
      <alignment horizontal="left" wrapText="1"/>
    </xf>
    <xf numFmtId="3" fontId="0" fillId="0" borderId="0" xfId="0" applyNumberFormat="1" applyAlignment="1">
      <alignment horizontal="left" wrapText="1"/>
    </xf>
    <xf numFmtId="0" fontId="46" fillId="0" borderId="10" xfId="0" applyFont="1" applyBorder="1" applyAlignment="1">
      <alignment wrapText="1"/>
    </xf>
    <xf numFmtId="0" fontId="46" fillId="0" borderId="10" xfId="0" applyFont="1" applyFill="1" applyBorder="1" applyAlignment="1">
      <alignment horizontal="left" vertical="center" wrapText="1"/>
    </xf>
    <xf numFmtId="0" fontId="47" fillId="0" borderId="10" xfId="0" applyFont="1" applyBorder="1" applyAlignment="1">
      <alignment vertical="center" wrapText="1"/>
    </xf>
    <xf numFmtId="0" fontId="46" fillId="0" borderId="10" xfId="0" applyFont="1" applyFill="1" applyBorder="1" applyAlignment="1">
      <alignment wrapText="1"/>
    </xf>
    <xf numFmtId="0" fontId="48" fillId="0" borderId="10" xfId="0" applyFont="1" applyBorder="1" applyAlignment="1">
      <alignment horizontal="left" wrapText="1"/>
    </xf>
    <xf numFmtId="0" fontId="48" fillId="0" borderId="10" xfId="0" applyFont="1" applyBorder="1" applyAlignment="1">
      <alignment horizontal="right" wrapText="1"/>
    </xf>
    <xf numFmtId="9" fontId="48" fillId="0" borderId="10" xfId="0" applyNumberFormat="1" applyFont="1" applyFill="1" applyBorder="1" applyAlignment="1">
      <alignment horizontal="right" wrapText="1"/>
    </xf>
    <xf numFmtId="164" fontId="48" fillId="0" borderId="10" xfId="1" applyNumberFormat="1" applyFont="1" applyBorder="1" applyAlignment="1">
      <alignment horizontal="right" wrapText="1"/>
    </xf>
    <xf numFmtId="9" fontId="48" fillId="0" borderId="10" xfId="2" applyFont="1" applyBorder="1" applyAlignment="1">
      <alignment horizontal="right" wrapText="1"/>
    </xf>
    <xf numFmtId="9" fontId="48" fillId="0" borderId="10" xfId="0" applyNumberFormat="1" applyFont="1" applyBorder="1" applyAlignment="1">
      <alignment horizontal="right" wrapText="1"/>
    </xf>
    <xf numFmtId="164" fontId="48" fillId="0" borderId="10" xfId="0" applyNumberFormat="1" applyFont="1" applyBorder="1" applyAlignment="1">
      <alignment horizontal="right" wrapText="1"/>
    </xf>
    <xf numFmtId="0" fontId="48" fillId="0" borderId="10" xfId="78" applyFont="1" applyBorder="1" applyAlignment="1">
      <alignment horizontal="right" wrapText="1"/>
    </xf>
    <xf numFmtId="164" fontId="48" fillId="0" borderId="10" xfId="1" applyNumberFormat="1" applyFont="1" applyFill="1" applyBorder="1" applyAlignment="1">
      <alignment horizontal="right" wrapText="1"/>
    </xf>
    <xf numFmtId="0" fontId="48" fillId="0" borderId="10" xfId="0" applyFont="1" applyFill="1" applyBorder="1" applyAlignment="1">
      <alignment horizontal="right" wrapText="1"/>
    </xf>
    <xf numFmtId="9" fontId="48" fillId="0" borderId="10" xfId="2" applyFont="1" applyFill="1" applyBorder="1" applyAlignment="1">
      <alignment horizontal="right" wrapText="1"/>
    </xf>
    <xf numFmtId="0" fontId="49" fillId="56" borderId="10" xfId="0" applyFont="1" applyFill="1" applyBorder="1" applyAlignment="1">
      <alignment horizontal="left" wrapText="1"/>
    </xf>
    <xf numFmtId="164" fontId="49" fillId="56" borderId="10" xfId="0" applyNumberFormat="1" applyFont="1" applyFill="1" applyBorder="1" applyAlignment="1">
      <alignment horizontal="left" wrapText="1"/>
    </xf>
    <xf numFmtId="9" fontId="49" fillId="56" borderId="10" xfId="0" applyNumberFormat="1" applyFont="1" applyFill="1" applyBorder="1" applyAlignment="1">
      <alignment horizontal="left" wrapText="1"/>
    </xf>
    <xf numFmtId="0" fontId="48" fillId="56" borderId="10" xfId="0" applyFont="1" applyFill="1" applyBorder="1" applyAlignment="1">
      <alignment horizontal="left" wrapText="1"/>
    </xf>
    <xf numFmtId="0" fontId="50" fillId="0" borderId="10" xfId="0" applyFont="1" applyBorder="1" applyAlignment="1">
      <alignment horizontal="center" vertical="center" wrapText="1"/>
    </xf>
    <xf numFmtId="9" fontId="48" fillId="0" borderId="21" xfId="2" applyFont="1" applyBorder="1" applyAlignment="1">
      <alignment horizontal="right" wrapText="1"/>
    </xf>
    <xf numFmtId="0" fontId="50" fillId="0" borderId="10" xfId="0" applyFont="1" applyFill="1" applyBorder="1" applyAlignment="1">
      <alignment horizontal="center" vertical="center" wrapText="1"/>
    </xf>
    <xf numFmtId="0" fontId="50" fillId="0" borderId="10" xfId="0" applyFont="1" applyBorder="1" applyAlignment="1">
      <alignment horizontal="center" wrapText="1"/>
    </xf>
    <xf numFmtId="0" fontId="50" fillId="0" borderId="10" xfId="0" applyFont="1" applyBorder="1" applyAlignment="1">
      <alignment horizontal="center" vertical="center"/>
    </xf>
    <xf numFmtId="0" fontId="51" fillId="0" borderId="10" xfId="0" applyFont="1" applyBorder="1" applyAlignment="1">
      <alignment horizontal="center" vertical="center" wrapText="1"/>
    </xf>
    <xf numFmtId="164" fontId="49" fillId="56" borderId="10" xfId="0" applyNumberFormat="1" applyFont="1" applyFill="1" applyBorder="1" applyAlignment="1">
      <alignment wrapText="1"/>
    </xf>
  </cellXfs>
  <cellStyles count="99">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heck Cell 2" xfId="55"/>
    <cellStyle name="Check Cell 3" xfId="56"/>
    <cellStyle name="Comma" xfId="1" builtinId="3"/>
    <cellStyle name="Comma 2" xfId="57"/>
    <cellStyle name="Comma 3" xfId="58"/>
    <cellStyle name="Comma 4" xfId="59"/>
    <cellStyle name="Explanatory Text 2" xfId="60"/>
    <cellStyle name="Explanatory Text 3" xfId="61"/>
    <cellStyle name="Good 2" xfId="62"/>
    <cellStyle name="Good 3" xfId="63"/>
    <cellStyle name="Heading 1 2" xfId="64"/>
    <cellStyle name="Heading 1 3" xfId="65"/>
    <cellStyle name="Heading 2 2" xfId="66"/>
    <cellStyle name="Heading 2 3" xfId="67"/>
    <cellStyle name="Heading 3 2" xfId="68"/>
    <cellStyle name="Heading 3 3" xfId="69"/>
    <cellStyle name="Heading 4 2" xfId="70"/>
    <cellStyle name="Heading 4 3" xfId="71"/>
    <cellStyle name="Input 2" xfId="72"/>
    <cellStyle name="Input 3" xfId="73"/>
    <cellStyle name="Linked Cell 2" xfId="74"/>
    <cellStyle name="Linked Cell 3" xfId="75"/>
    <cellStyle name="Neutral 2" xfId="76"/>
    <cellStyle name="Neutral 3" xfId="77"/>
    <cellStyle name="Normal" xfId="0" builtinId="0"/>
    <cellStyle name="Normal 2" xfId="78"/>
    <cellStyle name="Normal 2 2" xfId="79"/>
    <cellStyle name="Normal 2 3" xfId="80"/>
    <cellStyle name="Normal 3" xfId="81"/>
    <cellStyle name="Normal 3 2" xfId="82"/>
    <cellStyle name="Normal 4" xfId="83"/>
    <cellStyle name="Normal 5" xfId="84"/>
    <cellStyle name="Normal 6" xfId="85"/>
    <cellStyle name="Note 2" xfId="86"/>
    <cellStyle name="Note 3" xfId="87"/>
    <cellStyle name="Output 2" xfId="88"/>
    <cellStyle name="Output 3" xfId="89"/>
    <cellStyle name="Percent" xfId="2" builtinId="5"/>
    <cellStyle name="Percent 2" xfId="90"/>
    <cellStyle name="Percent 3" xfId="91"/>
    <cellStyle name="Percent 4" xfId="92"/>
    <cellStyle name="Title 2" xfId="93"/>
    <cellStyle name="Title 3" xfId="94"/>
    <cellStyle name="Total 2" xfId="95"/>
    <cellStyle name="Total 3" xfId="96"/>
    <cellStyle name="Warning Text 2" xfId="97"/>
    <cellStyle name="Warning Text 3"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20"/>
  <sheetViews>
    <sheetView topLeftCell="A13" workbookViewId="0">
      <selection activeCell="B12" sqref="B12"/>
    </sheetView>
  </sheetViews>
  <sheetFormatPr defaultRowHeight="15"/>
  <cols>
    <col min="1" max="1" width="44.28515625" style="6" customWidth="1"/>
    <col min="2" max="2" width="143" style="7" customWidth="1"/>
  </cols>
  <sheetData>
    <row r="1" spans="1:2" ht="34.5" customHeight="1">
      <c r="A1" s="27" t="s">
        <v>0</v>
      </c>
      <c r="B1" s="28" t="s">
        <v>1</v>
      </c>
    </row>
    <row r="2" spans="1:2" ht="54" customHeight="1">
      <c r="A2" s="1" t="s">
        <v>157</v>
      </c>
      <c r="B2" s="2" t="s">
        <v>158</v>
      </c>
    </row>
    <row r="3" spans="1:2" ht="43.5" customHeight="1">
      <c r="A3" s="1" t="s">
        <v>3</v>
      </c>
      <c r="B3" s="2" t="s">
        <v>4</v>
      </c>
    </row>
    <row r="4" spans="1:2" ht="51" customHeight="1">
      <c r="A4" s="1" t="s">
        <v>5</v>
      </c>
      <c r="B4" s="3" t="s">
        <v>6</v>
      </c>
    </row>
    <row r="5" spans="1:2" ht="49.5" customHeight="1">
      <c r="A5" s="1" t="s">
        <v>7</v>
      </c>
      <c r="B5" s="3" t="s">
        <v>8</v>
      </c>
    </row>
    <row r="6" spans="1:2" ht="33.75" customHeight="1">
      <c r="A6" s="1" t="s">
        <v>9</v>
      </c>
      <c r="B6" s="2" t="s">
        <v>10</v>
      </c>
    </row>
    <row r="7" spans="1:2" ht="44.25" customHeight="1">
      <c r="A7" s="4" t="s">
        <v>11</v>
      </c>
      <c r="B7" s="2" t="s">
        <v>165</v>
      </c>
    </row>
    <row r="8" spans="1:2" ht="59.25" customHeight="1">
      <c r="A8" s="4" t="s">
        <v>159</v>
      </c>
      <c r="B8" s="2" t="s">
        <v>161</v>
      </c>
    </row>
    <row r="9" spans="1:2" ht="52.5" customHeight="1">
      <c r="A9" s="1" t="s">
        <v>12</v>
      </c>
      <c r="B9" s="2" t="s">
        <v>13</v>
      </c>
    </row>
    <row r="10" spans="1:2" ht="75.75" customHeight="1">
      <c r="A10" s="1" t="s">
        <v>14</v>
      </c>
      <c r="B10" s="2" t="s">
        <v>257</v>
      </c>
    </row>
    <row r="11" spans="1:2" ht="105">
      <c r="A11" s="4" t="s">
        <v>160</v>
      </c>
      <c r="B11" s="2" t="s">
        <v>258</v>
      </c>
    </row>
    <row r="12" spans="1:2" ht="86.25" customHeight="1">
      <c r="A12" s="4" t="s">
        <v>164</v>
      </c>
      <c r="B12" s="2" t="s">
        <v>162</v>
      </c>
    </row>
    <row r="13" spans="1:2" ht="68.25" customHeight="1">
      <c r="A13" s="1" t="s">
        <v>167</v>
      </c>
      <c r="B13" s="2" t="s">
        <v>174</v>
      </c>
    </row>
    <row r="14" spans="1:2" ht="72.75" customHeight="1">
      <c r="A14" s="1" t="s">
        <v>171</v>
      </c>
      <c r="B14" s="2" t="s">
        <v>259</v>
      </c>
    </row>
    <row r="15" spans="1:2" ht="72.75" customHeight="1">
      <c r="A15" s="1" t="s">
        <v>172</v>
      </c>
      <c r="B15" s="2" t="s">
        <v>260</v>
      </c>
    </row>
    <row r="16" spans="1:2" ht="76.5" customHeight="1">
      <c r="A16" s="4" t="s">
        <v>175</v>
      </c>
      <c r="B16" s="2" t="s">
        <v>173</v>
      </c>
    </row>
    <row r="17" spans="1:2" ht="76.5" customHeight="1">
      <c r="A17" s="4" t="s">
        <v>166</v>
      </c>
      <c r="B17" s="2" t="s">
        <v>180</v>
      </c>
    </row>
    <row r="18" spans="1:2" ht="76.5" customHeight="1">
      <c r="A18" s="4" t="s">
        <v>177</v>
      </c>
      <c r="B18" s="2" t="s">
        <v>178</v>
      </c>
    </row>
    <row r="19" spans="1:2" ht="48.75" customHeight="1">
      <c r="A19" s="5" t="s">
        <v>15</v>
      </c>
      <c r="B19" s="2" t="s">
        <v>16</v>
      </c>
    </row>
    <row r="20" spans="1:2" ht="74.25" customHeight="1">
      <c r="A20" s="5" t="s">
        <v>25</v>
      </c>
      <c r="B20" s="2" t="s">
        <v>179</v>
      </c>
    </row>
  </sheetData>
  <pageMargins left="0.7" right="0.7"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135"/>
  <sheetViews>
    <sheetView tabSelected="1" topLeftCell="N1" zoomScale="60" zoomScaleNormal="60" workbookViewId="0">
      <selection activeCell="Y2" sqref="Y2"/>
    </sheetView>
  </sheetViews>
  <sheetFormatPr defaultRowHeight="15" outlineLevelCol="1"/>
  <cols>
    <col min="1" max="1" width="9.140625" hidden="1" customWidth="1" outlineLevel="1"/>
    <col min="2" max="2" width="18.7109375" style="16" customWidth="1" collapsed="1"/>
    <col min="3" max="3" width="15.5703125" style="16" customWidth="1"/>
    <col min="4" max="4" width="13.42578125" style="16" customWidth="1"/>
    <col min="5" max="5" width="15.5703125" style="16" customWidth="1"/>
    <col min="6" max="6" width="11.140625" style="16" customWidth="1"/>
    <col min="7" max="7" width="18.85546875" style="40" customWidth="1"/>
    <col min="8" max="8" width="15.42578125" style="40" customWidth="1"/>
    <col min="9" max="9" width="11.140625" style="16" customWidth="1"/>
    <col min="10" max="10" width="13.5703125" style="16" customWidth="1"/>
    <col min="11" max="11" width="15.85546875" style="16" customWidth="1"/>
    <col min="12" max="12" width="9.140625" style="16" hidden="1" customWidth="1" outlineLevel="1"/>
    <col min="13" max="13" width="23.7109375" style="16" customWidth="1" collapsed="1"/>
    <col min="14" max="14" width="19" style="16" customWidth="1"/>
    <col min="15" max="15" width="18.5703125" style="16" customWidth="1" collapsed="1"/>
    <col min="16" max="16" width="16.5703125" style="16" customWidth="1"/>
    <col min="17" max="17" width="19.140625" style="16" customWidth="1"/>
    <col min="18" max="18" width="53.5703125" style="17" customWidth="1"/>
    <col min="19" max="19" width="21.140625" style="7" customWidth="1"/>
    <col min="20" max="20" width="14" style="41" customWidth="1"/>
    <col min="21" max="21" width="16.28515625" style="16" customWidth="1"/>
    <col min="22" max="22" width="15.5703125" style="7" hidden="1" customWidth="1" outlineLevel="1"/>
    <col min="23" max="23" width="9.140625" hidden="1" customWidth="1" outlineLevel="1"/>
    <col min="24" max="24" width="9.140625" collapsed="1"/>
  </cols>
  <sheetData>
    <row r="1" spans="1:23">
      <c r="B1" s="19"/>
      <c r="C1" s="30" t="s">
        <v>154</v>
      </c>
      <c r="D1" s="31"/>
      <c r="E1" s="31"/>
      <c r="F1" s="31"/>
      <c r="G1" s="31"/>
      <c r="H1" s="31"/>
      <c r="I1" s="31"/>
      <c r="J1" s="32"/>
      <c r="K1" s="33" t="s">
        <v>155</v>
      </c>
      <c r="L1" s="34"/>
      <c r="M1" s="34"/>
      <c r="N1" s="34"/>
      <c r="O1" s="34"/>
      <c r="P1" s="34"/>
      <c r="Q1" s="34"/>
      <c r="R1" s="34"/>
      <c r="S1" s="34"/>
      <c r="T1" s="35" t="s">
        <v>156</v>
      </c>
      <c r="U1" s="36"/>
    </row>
    <row r="2" spans="1:23" s="10" customFormat="1" ht="150">
      <c r="A2" s="24" t="s">
        <v>17</v>
      </c>
      <c r="B2" s="24" t="s">
        <v>2</v>
      </c>
      <c r="C2" s="25" t="s">
        <v>18</v>
      </c>
      <c r="D2" s="25" t="s">
        <v>19</v>
      </c>
      <c r="E2" s="25" t="s">
        <v>20</v>
      </c>
      <c r="F2" s="25" t="s">
        <v>21</v>
      </c>
      <c r="G2" s="26" t="s">
        <v>22</v>
      </c>
      <c r="H2" s="25" t="s">
        <v>152</v>
      </c>
      <c r="I2" s="25" t="s">
        <v>23</v>
      </c>
      <c r="J2" s="25" t="s">
        <v>24</v>
      </c>
      <c r="K2" s="21" t="s">
        <v>153</v>
      </c>
      <c r="L2" s="22" t="s">
        <v>17</v>
      </c>
      <c r="M2" s="22" t="s">
        <v>163</v>
      </c>
      <c r="N2" s="22" t="s">
        <v>168</v>
      </c>
      <c r="O2" s="22" t="s">
        <v>169</v>
      </c>
      <c r="P2" s="22" t="s">
        <v>170</v>
      </c>
      <c r="Q2" s="22" t="s">
        <v>176</v>
      </c>
      <c r="R2" s="22" t="s">
        <v>317</v>
      </c>
      <c r="S2" s="23" t="s">
        <v>316</v>
      </c>
      <c r="T2" s="20" t="s">
        <v>15</v>
      </c>
      <c r="U2" s="20" t="s">
        <v>25</v>
      </c>
      <c r="V2" s="9" t="s">
        <v>26</v>
      </c>
      <c r="W2" s="8" t="s">
        <v>17</v>
      </c>
    </row>
    <row r="3" spans="1:23" ht="87">
      <c r="A3">
        <v>202</v>
      </c>
      <c r="B3" s="46" t="s">
        <v>27</v>
      </c>
      <c r="C3" s="47" t="s">
        <v>28</v>
      </c>
      <c r="D3" s="47" t="s">
        <v>29</v>
      </c>
      <c r="E3" s="47" t="s">
        <v>30</v>
      </c>
      <c r="F3" s="47">
        <v>247</v>
      </c>
      <c r="G3" s="48">
        <v>0.48987854251012147</v>
      </c>
      <c r="H3" s="48">
        <v>0.73279352226720651</v>
      </c>
      <c r="I3" s="49">
        <v>442</v>
      </c>
      <c r="J3" s="50">
        <v>0.55882352941176472</v>
      </c>
      <c r="K3" s="48">
        <v>0.6367112810707457</v>
      </c>
      <c r="L3" s="47">
        <v>202</v>
      </c>
      <c r="M3" s="51">
        <v>0.2275334608</v>
      </c>
      <c r="N3" s="49">
        <v>523</v>
      </c>
      <c r="O3" s="47">
        <v>557</v>
      </c>
      <c r="P3" s="49">
        <v>581</v>
      </c>
      <c r="Q3" s="52">
        <f t="shared" ref="Q3:Q34" si="0">+P3-N3</f>
        <v>58</v>
      </c>
      <c r="R3" s="42" t="s">
        <v>229</v>
      </c>
      <c r="S3" s="61" t="s">
        <v>263</v>
      </c>
      <c r="T3" s="62">
        <v>5.929319499515915E-2</v>
      </c>
      <c r="U3" s="50">
        <v>0.33008391841250151</v>
      </c>
      <c r="V3" s="7" t="s">
        <v>29</v>
      </c>
      <c r="W3">
        <v>202</v>
      </c>
    </row>
    <row r="4" spans="1:23" ht="168">
      <c r="A4" s="11">
        <v>203</v>
      </c>
      <c r="B4" s="46" t="s">
        <v>31</v>
      </c>
      <c r="C4" s="47" t="s">
        <v>28</v>
      </c>
      <c r="D4" s="47" t="s">
        <v>32</v>
      </c>
      <c r="E4" s="47" t="s">
        <v>33</v>
      </c>
      <c r="F4" s="47">
        <v>342</v>
      </c>
      <c r="G4" s="48">
        <v>0.82456140350877194</v>
      </c>
      <c r="H4" s="48">
        <v>0.72807017543859653</v>
      </c>
      <c r="I4" s="49">
        <v>400</v>
      </c>
      <c r="J4" s="50">
        <v>0.85499999999999998</v>
      </c>
      <c r="K4" s="48">
        <v>0.59283819628647216</v>
      </c>
      <c r="L4" s="53">
        <v>203</v>
      </c>
      <c r="M4" s="48">
        <v>0.36423841059602646</v>
      </c>
      <c r="N4" s="54">
        <v>106</v>
      </c>
      <c r="O4" s="55">
        <v>754</v>
      </c>
      <c r="P4" s="49">
        <v>757</v>
      </c>
      <c r="Q4" s="52">
        <f t="shared" si="0"/>
        <v>651</v>
      </c>
      <c r="R4" s="42" t="s">
        <v>185</v>
      </c>
      <c r="S4" s="61" t="s">
        <v>264</v>
      </c>
      <c r="T4" s="62">
        <v>-3.317498401781397E-2</v>
      </c>
      <c r="U4" s="50">
        <v>0.29626741504506021</v>
      </c>
      <c r="V4" s="7" t="s">
        <v>32</v>
      </c>
      <c r="W4" s="11">
        <v>203</v>
      </c>
    </row>
    <row r="5" spans="1:23" ht="172.5">
      <c r="A5" s="11">
        <v>204</v>
      </c>
      <c r="B5" s="46" t="s">
        <v>34</v>
      </c>
      <c r="C5" s="47" t="s">
        <v>28</v>
      </c>
      <c r="D5" s="47" t="s">
        <v>35</v>
      </c>
      <c r="E5" s="47" t="s">
        <v>36</v>
      </c>
      <c r="F5" s="47">
        <v>490</v>
      </c>
      <c r="G5" s="48">
        <v>0.5</v>
      </c>
      <c r="H5" s="48">
        <v>0.32040816326530613</v>
      </c>
      <c r="I5" s="49">
        <v>563</v>
      </c>
      <c r="J5" s="50">
        <v>0.87033747779751336</v>
      </c>
      <c r="K5" s="48">
        <v>0.25246548323471402</v>
      </c>
      <c r="L5" s="53">
        <v>204</v>
      </c>
      <c r="M5" s="51">
        <v>0.47534516770000002</v>
      </c>
      <c r="N5" s="49">
        <v>507</v>
      </c>
      <c r="O5" s="47">
        <v>590</v>
      </c>
      <c r="P5" s="49">
        <v>588</v>
      </c>
      <c r="Q5" s="52">
        <f t="shared" si="0"/>
        <v>81</v>
      </c>
      <c r="R5" s="43" t="s">
        <v>181</v>
      </c>
      <c r="S5" s="63" t="s">
        <v>184</v>
      </c>
      <c r="T5" s="62">
        <v>-1.4826341973598741E-2</v>
      </c>
      <c r="U5" s="50">
        <v>0.77780923162156312</v>
      </c>
      <c r="V5" s="7" t="s">
        <v>35</v>
      </c>
      <c r="W5" s="11">
        <v>204</v>
      </c>
    </row>
    <row r="6" spans="1:23" ht="173.25">
      <c r="A6" s="11">
        <v>205</v>
      </c>
      <c r="B6" s="46" t="s">
        <v>37</v>
      </c>
      <c r="C6" s="47" t="s">
        <v>28</v>
      </c>
      <c r="D6" s="47" t="s">
        <v>38</v>
      </c>
      <c r="E6" s="47" t="s">
        <v>39</v>
      </c>
      <c r="F6" s="47">
        <v>583</v>
      </c>
      <c r="G6" s="48">
        <v>0.53687821612349917</v>
      </c>
      <c r="H6" s="48">
        <v>0.44253859348198971</v>
      </c>
      <c r="I6" s="49">
        <v>520</v>
      </c>
      <c r="J6" s="50">
        <v>1.1211538461538462</v>
      </c>
      <c r="K6" s="48">
        <v>0.45575757575757575</v>
      </c>
      <c r="L6" s="53">
        <v>205</v>
      </c>
      <c r="M6" s="51">
        <v>0.40242424240000002</v>
      </c>
      <c r="N6" s="49">
        <v>825</v>
      </c>
      <c r="O6" s="47">
        <v>860</v>
      </c>
      <c r="P6" s="49">
        <v>1192</v>
      </c>
      <c r="Q6" s="52">
        <f t="shared" si="0"/>
        <v>367</v>
      </c>
      <c r="R6" s="42" t="s">
        <v>232</v>
      </c>
      <c r="S6" s="61" t="s">
        <v>265</v>
      </c>
      <c r="T6" s="62">
        <v>-8.5044097075754527E-2</v>
      </c>
      <c r="U6" s="50">
        <v>0.66956734550040697</v>
      </c>
      <c r="V6" s="7" t="s">
        <v>38</v>
      </c>
      <c r="W6" s="11">
        <v>205</v>
      </c>
    </row>
    <row r="7" spans="1:23" ht="138.75">
      <c r="A7" s="11">
        <v>206</v>
      </c>
      <c r="B7" s="46" t="s">
        <v>40</v>
      </c>
      <c r="C7" s="47" t="s">
        <v>28</v>
      </c>
      <c r="D7" s="47" t="s">
        <v>41</v>
      </c>
      <c r="E7" s="47" t="s">
        <v>30</v>
      </c>
      <c r="F7" s="47">
        <v>422</v>
      </c>
      <c r="G7" s="48">
        <v>0.3009478672985782</v>
      </c>
      <c r="H7" s="48">
        <v>0.59478672985781988</v>
      </c>
      <c r="I7" s="49">
        <v>465</v>
      </c>
      <c r="J7" s="50">
        <v>0.90752688172043006</v>
      </c>
      <c r="K7" s="48">
        <v>0.41219512195121949</v>
      </c>
      <c r="L7" s="53">
        <v>206</v>
      </c>
      <c r="M7" s="51">
        <v>0.30243902439999998</v>
      </c>
      <c r="N7" s="49">
        <v>410</v>
      </c>
      <c r="O7" s="47">
        <v>547</v>
      </c>
      <c r="P7" s="49">
        <v>642</v>
      </c>
      <c r="Q7" s="52">
        <f t="shared" si="0"/>
        <v>232</v>
      </c>
      <c r="R7" s="42" t="s">
        <v>231</v>
      </c>
      <c r="S7" s="61" t="s">
        <v>266</v>
      </c>
      <c r="T7" s="62">
        <v>-4.2441557876612253E-2</v>
      </c>
      <c r="U7" s="50">
        <v>0.32888793743984152</v>
      </c>
      <c r="V7" s="7" t="s">
        <v>41</v>
      </c>
      <c r="W7" s="11">
        <v>206</v>
      </c>
    </row>
    <row r="8" spans="1:23" ht="69.75">
      <c r="A8">
        <v>212</v>
      </c>
      <c r="B8" s="46" t="s">
        <v>42</v>
      </c>
      <c r="C8" s="47" t="s">
        <v>28</v>
      </c>
      <c r="D8" s="47" t="s">
        <v>43</v>
      </c>
      <c r="E8" s="47" t="s">
        <v>33</v>
      </c>
      <c r="F8" s="47">
        <v>359</v>
      </c>
      <c r="G8" s="48">
        <v>0.54317548746518107</v>
      </c>
      <c r="H8" s="48">
        <v>5.5710306406685235E-2</v>
      </c>
      <c r="I8" s="49">
        <v>325</v>
      </c>
      <c r="J8" s="50">
        <v>1.1046153846153846</v>
      </c>
      <c r="K8" s="48">
        <v>4.4776119402985072E-2</v>
      </c>
      <c r="L8" s="47">
        <v>212</v>
      </c>
      <c r="M8" s="51">
        <v>0.72014925370000005</v>
      </c>
      <c r="N8" s="49">
        <v>268</v>
      </c>
      <c r="O8" s="47">
        <v>268</v>
      </c>
      <c r="P8" s="49">
        <v>268</v>
      </c>
      <c r="Q8" s="52">
        <f t="shared" si="0"/>
        <v>0</v>
      </c>
      <c r="R8" s="42" t="s">
        <v>230</v>
      </c>
      <c r="S8" s="61" t="s">
        <v>267</v>
      </c>
      <c r="T8" s="62">
        <v>8.7104569393941206E-2</v>
      </c>
      <c r="U8" s="50">
        <v>0.41277844323099516</v>
      </c>
      <c r="V8" s="7" t="s">
        <v>43</v>
      </c>
      <c r="W8">
        <v>212</v>
      </c>
    </row>
    <row r="9" spans="1:23" ht="138.75">
      <c r="A9">
        <v>296</v>
      </c>
      <c r="B9" s="46" t="s">
        <v>44</v>
      </c>
      <c r="C9" s="47" t="s">
        <v>28</v>
      </c>
      <c r="D9" s="47" t="s">
        <v>35</v>
      </c>
      <c r="E9" s="47" t="s">
        <v>36</v>
      </c>
      <c r="F9" s="47">
        <v>465</v>
      </c>
      <c r="G9" s="48">
        <v>0.63010752688172045</v>
      </c>
      <c r="H9" s="48">
        <v>0.54193548387096779</v>
      </c>
      <c r="I9" s="49">
        <v>450</v>
      </c>
      <c r="J9" s="50">
        <v>1.0333333333333334</v>
      </c>
      <c r="K9" s="48">
        <v>0.42669362992922144</v>
      </c>
      <c r="L9" s="47">
        <v>296</v>
      </c>
      <c r="M9" s="48">
        <v>0.29322548028311424</v>
      </c>
      <c r="N9" s="54">
        <v>363</v>
      </c>
      <c r="O9" s="55">
        <v>713</v>
      </c>
      <c r="P9" s="49">
        <v>811</v>
      </c>
      <c r="Q9" s="52">
        <f t="shared" si="0"/>
        <v>448</v>
      </c>
      <c r="R9" s="42" t="s">
        <v>233</v>
      </c>
      <c r="S9" s="61" t="s">
        <v>268</v>
      </c>
      <c r="T9" s="62">
        <v>-1.4826341973598741E-2</v>
      </c>
      <c r="U9" s="50">
        <v>0.77780923162156312</v>
      </c>
      <c r="V9" s="7" t="s">
        <v>35</v>
      </c>
      <c r="W9">
        <v>296</v>
      </c>
    </row>
    <row r="10" spans="1:23" ht="84">
      <c r="A10">
        <v>221</v>
      </c>
      <c r="B10" s="46" t="s">
        <v>45</v>
      </c>
      <c r="C10" s="47" t="s">
        <v>28</v>
      </c>
      <c r="D10" s="47" t="s">
        <v>29</v>
      </c>
      <c r="E10" s="47" t="s">
        <v>30</v>
      </c>
      <c r="F10" s="47">
        <v>354</v>
      </c>
      <c r="G10" s="48">
        <v>0.54802259887005644</v>
      </c>
      <c r="H10" s="48">
        <v>0.5536723163841808</v>
      </c>
      <c r="I10" s="49">
        <v>400</v>
      </c>
      <c r="J10" s="50">
        <v>0.88500000000000001</v>
      </c>
      <c r="K10" s="48">
        <v>0.55810810810810807</v>
      </c>
      <c r="L10" s="47">
        <v>221</v>
      </c>
      <c r="M10" s="51">
        <v>0.26081081080000001</v>
      </c>
      <c r="N10" s="49">
        <v>740</v>
      </c>
      <c r="O10" s="47">
        <v>406</v>
      </c>
      <c r="P10" s="49">
        <v>678</v>
      </c>
      <c r="Q10" s="52">
        <f t="shared" si="0"/>
        <v>-62</v>
      </c>
      <c r="R10" s="42" t="s">
        <v>186</v>
      </c>
      <c r="S10" s="61" t="s">
        <v>269</v>
      </c>
      <c r="T10" s="62">
        <v>5.929319499515915E-2</v>
      </c>
      <c r="U10" s="50">
        <v>0.33008391841250151</v>
      </c>
      <c r="V10" s="7" t="s">
        <v>29</v>
      </c>
      <c r="W10">
        <v>221</v>
      </c>
    </row>
    <row r="11" spans="1:23" ht="121.5">
      <c r="A11">
        <v>224</v>
      </c>
      <c r="B11" s="46" t="s">
        <v>46</v>
      </c>
      <c r="C11" s="47" t="s">
        <v>28</v>
      </c>
      <c r="D11" s="47" t="s">
        <v>47</v>
      </c>
      <c r="E11" s="47" t="s">
        <v>36</v>
      </c>
      <c r="F11" s="47">
        <v>303</v>
      </c>
      <c r="G11" s="48">
        <v>0.22442244224422442</v>
      </c>
      <c r="H11" s="48">
        <v>0.51155115511551152</v>
      </c>
      <c r="I11" s="49">
        <v>320</v>
      </c>
      <c r="J11" s="50">
        <v>0.94687500000000002</v>
      </c>
      <c r="K11" s="48">
        <v>0.64335664335664333</v>
      </c>
      <c r="L11" s="47">
        <v>224</v>
      </c>
      <c r="M11" s="51">
        <v>0.46853146849999999</v>
      </c>
      <c r="N11" s="49">
        <v>143</v>
      </c>
      <c r="O11" s="47">
        <v>504</v>
      </c>
      <c r="P11" s="49">
        <v>297</v>
      </c>
      <c r="Q11" s="52">
        <f t="shared" si="0"/>
        <v>154</v>
      </c>
      <c r="R11" s="42" t="s">
        <v>236</v>
      </c>
      <c r="S11" s="61" t="s">
        <v>182</v>
      </c>
      <c r="T11" s="62">
        <v>0.31690220852992446</v>
      </c>
      <c r="U11" s="50">
        <v>1.2035692059853562</v>
      </c>
      <c r="V11" s="7" t="s">
        <v>47</v>
      </c>
      <c r="W11">
        <v>224</v>
      </c>
    </row>
    <row r="12" spans="1:23" ht="138.75">
      <c r="A12">
        <v>227</v>
      </c>
      <c r="B12" s="46" t="s">
        <v>48</v>
      </c>
      <c r="C12" s="47" t="s">
        <v>28</v>
      </c>
      <c r="D12" s="47" t="s">
        <v>49</v>
      </c>
      <c r="E12" s="47" t="s">
        <v>36</v>
      </c>
      <c r="F12" s="47">
        <v>396</v>
      </c>
      <c r="G12" s="48">
        <v>0.42424242424242425</v>
      </c>
      <c r="H12" s="48">
        <v>0.53787878787878785</v>
      </c>
      <c r="I12" s="49">
        <v>440</v>
      </c>
      <c r="J12" s="50">
        <v>0.9</v>
      </c>
      <c r="K12" s="48">
        <v>0.38701923076923078</v>
      </c>
      <c r="L12" s="47">
        <v>227</v>
      </c>
      <c r="M12" s="51">
        <v>0.2980769231</v>
      </c>
      <c r="N12" s="49">
        <v>416</v>
      </c>
      <c r="O12" s="47">
        <v>674</v>
      </c>
      <c r="P12" s="49">
        <v>673</v>
      </c>
      <c r="Q12" s="52">
        <f t="shared" si="0"/>
        <v>257</v>
      </c>
      <c r="R12" s="42" t="s">
        <v>234</v>
      </c>
      <c r="S12" s="61" t="s">
        <v>183</v>
      </c>
      <c r="T12" s="62">
        <v>0.18447932960313876</v>
      </c>
      <c r="U12" s="50">
        <v>1.3575010931176015</v>
      </c>
      <c r="V12" s="12" t="s">
        <v>49</v>
      </c>
      <c r="W12">
        <v>227</v>
      </c>
    </row>
    <row r="13" spans="1:23" ht="121.5">
      <c r="A13">
        <v>231</v>
      </c>
      <c r="B13" s="46" t="s">
        <v>50</v>
      </c>
      <c r="C13" s="47" t="s">
        <v>28</v>
      </c>
      <c r="D13" s="47" t="s">
        <v>29</v>
      </c>
      <c r="E13" s="47" t="s">
        <v>30</v>
      </c>
      <c r="F13" s="47">
        <v>168</v>
      </c>
      <c r="G13" s="48">
        <v>0.55952380952380953</v>
      </c>
      <c r="H13" s="48">
        <v>0.7678571428571429</v>
      </c>
      <c r="I13" s="49">
        <v>445</v>
      </c>
      <c r="J13" s="50">
        <v>0.37752808988764047</v>
      </c>
      <c r="K13" s="48">
        <v>0.51600000000000001</v>
      </c>
      <c r="L13" s="47">
        <v>231</v>
      </c>
      <c r="M13" s="51">
        <v>0.186</v>
      </c>
      <c r="N13" s="49">
        <v>500</v>
      </c>
      <c r="O13" s="47">
        <v>834</v>
      </c>
      <c r="P13" s="49">
        <v>561</v>
      </c>
      <c r="Q13" s="52">
        <f t="shared" si="0"/>
        <v>61</v>
      </c>
      <c r="R13" s="42" t="s">
        <v>235</v>
      </c>
      <c r="S13" s="61" t="s">
        <v>270</v>
      </c>
      <c r="T13" s="62">
        <v>5.929319499515915E-2</v>
      </c>
      <c r="U13" s="50">
        <v>0.33008391841250151</v>
      </c>
      <c r="V13" s="7" t="s">
        <v>29</v>
      </c>
      <c r="W13">
        <v>231</v>
      </c>
    </row>
    <row r="14" spans="1:23" ht="87">
      <c r="A14">
        <v>232</v>
      </c>
      <c r="B14" s="46" t="s">
        <v>51</v>
      </c>
      <c r="C14" s="47" t="s">
        <v>52</v>
      </c>
      <c r="D14" s="47" t="s">
        <v>53</v>
      </c>
      <c r="E14" s="47" t="s">
        <v>54</v>
      </c>
      <c r="F14" s="47">
        <v>470</v>
      </c>
      <c r="G14" s="48">
        <v>0.36595744680851061</v>
      </c>
      <c r="H14" s="48">
        <v>5.9574468085106386E-2</v>
      </c>
      <c r="I14" s="49">
        <v>415</v>
      </c>
      <c r="J14" s="50">
        <v>1.1325301204819278</v>
      </c>
      <c r="K14" s="48">
        <v>4.2253521126760563E-2</v>
      </c>
      <c r="L14" s="47">
        <v>232</v>
      </c>
      <c r="M14" s="51">
        <v>0.79812206569999999</v>
      </c>
      <c r="N14" s="49">
        <v>213</v>
      </c>
      <c r="O14" s="47">
        <v>213</v>
      </c>
      <c r="P14" s="49">
        <v>171</v>
      </c>
      <c r="Q14" s="52">
        <f t="shared" si="0"/>
        <v>-42</v>
      </c>
      <c r="R14" s="42" t="s">
        <v>237</v>
      </c>
      <c r="S14" s="61" t="s">
        <v>271</v>
      </c>
      <c r="T14" s="62">
        <v>0.50249495866646587</v>
      </c>
      <c r="U14" s="50">
        <v>0.63600279594175646</v>
      </c>
      <c r="V14" s="7" t="s">
        <v>53</v>
      </c>
      <c r="W14">
        <v>232</v>
      </c>
    </row>
    <row r="15" spans="1:23" ht="156">
      <c r="A15">
        <v>238</v>
      </c>
      <c r="B15" s="46" t="s">
        <v>55</v>
      </c>
      <c r="C15" s="47" t="s">
        <v>28</v>
      </c>
      <c r="D15" s="47" t="s">
        <v>56</v>
      </c>
      <c r="E15" s="47" t="s">
        <v>57</v>
      </c>
      <c r="F15" s="47">
        <v>266</v>
      </c>
      <c r="G15" s="48">
        <v>0.60526315789473684</v>
      </c>
      <c r="H15" s="48">
        <v>0.77067669172932329</v>
      </c>
      <c r="I15" s="49">
        <v>365</v>
      </c>
      <c r="J15" s="50">
        <v>0.72876712328767124</v>
      </c>
      <c r="K15" s="48">
        <v>0.65810968494749122</v>
      </c>
      <c r="L15" s="47">
        <v>238</v>
      </c>
      <c r="M15" s="51">
        <v>0.19136522750000001</v>
      </c>
      <c r="N15" s="49">
        <v>857</v>
      </c>
      <c r="O15" s="47">
        <v>580</v>
      </c>
      <c r="P15" s="49">
        <v>1069</v>
      </c>
      <c r="Q15" s="52">
        <f t="shared" si="0"/>
        <v>212</v>
      </c>
      <c r="R15" s="42" t="s">
        <v>238</v>
      </c>
      <c r="S15" s="61" t="s">
        <v>272</v>
      </c>
      <c r="T15" s="62">
        <v>2.3463226634006018E-2</v>
      </c>
      <c r="U15" s="50">
        <v>0.14225922097519741</v>
      </c>
      <c r="V15" s="7" t="s">
        <v>56</v>
      </c>
      <c r="W15">
        <v>238</v>
      </c>
    </row>
    <row r="16" spans="1:23" ht="156">
      <c r="A16">
        <v>239</v>
      </c>
      <c r="B16" s="46" t="s">
        <v>58</v>
      </c>
      <c r="C16" s="47" t="s">
        <v>28</v>
      </c>
      <c r="D16" s="47" t="s">
        <v>59</v>
      </c>
      <c r="E16" s="47" t="s">
        <v>60</v>
      </c>
      <c r="F16" s="47">
        <v>280</v>
      </c>
      <c r="G16" s="48">
        <v>0.41428571428571431</v>
      </c>
      <c r="H16" s="48">
        <v>0.5357142857142857</v>
      </c>
      <c r="I16" s="49">
        <v>356</v>
      </c>
      <c r="J16" s="50">
        <v>0.7865168539325843</v>
      </c>
      <c r="K16" s="48">
        <v>0.33841463414634149</v>
      </c>
      <c r="L16" s="47">
        <v>239</v>
      </c>
      <c r="M16" s="51">
        <v>0.24695121950000001</v>
      </c>
      <c r="N16" s="49">
        <v>328</v>
      </c>
      <c r="O16" s="47">
        <v>497</v>
      </c>
      <c r="P16" s="49">
        <v>499</v>
      </c>
      <c r="Q16" s="52">
        <f t="shared" si="0"/>
        <v>171</v>
      </c>
      <c r="R16" s="42" t="s">
        <v>239</v>
      </c>
      <c r="S16" s="61" t="s">
        <v>273</v>
      </c>
      <c r="T16" s="62">
        <v>0.1502262635077318</v>
      </c>
      <c r="U16" s="50">
        <v>0.90237569839138487</v>
      </c>
      <c r="V16" s="7" t="s">
        <v>59</v>
      </c>
      <c r="W16">
        <v>239</v>
      </c>
    </row>
    <row r="17" spans="1:23" ht="138.75">
      <c r="A17">
        <v>247</v>
      </c>
      <c r="B17" s="46" t="s">
        <v>61</v>
      </c>
      <c r="C17" s="47" t="s">
        <v>28</v>
      </c>
      <c r="D17" s="47" t="s">
        <v>62</v>
      </c>
      <c r="E17" s="47" t="s">
        <v>30</v>
      </c>
      <c r="F17" s="47">
        <v>269</v>
      </c>
      <c r="G17" s="48">
        <v>0.52416356877323422</v>
      </c>
      <c r="H17" s="48">
        <v>0.69516728624535318</v>
      </c>
      <c r="I17" s="49">
        <v>438</v>
      </c>
      <c r="J17" s="50">
        <v>0.61415525114155256</v>
      </c>
      <c r="K17" s="48">
        <v>0.65793780687397707</v>
      </c>
      <c r="L17" s="47">
        <v>247</v>
      </c>
      <c r="M17" s="51">
        <v>0.2291325696</v>
      </c>
      <c r="N17" s="49">
        <v>611</v>
      </c>
      <c r="O17" s="47">
        <v>889</v>
      </c>
      <c r="P17" s="49">
        <v>628</v>
      </c>
      <c r="Q17" s="52">
        <f t="shared" si="0"/>
        <v>17</v>
      </c>
      <c r="R17" s="42" t="s">
        <v>240</v>
      </c>
      <c r="S17" s="61" t="s">
        <v>274</v>
      </c>
      <c r="T17" s="62">
        <v>3.0745374221041115E-2</v>
      </c>
      <c r="U17" s="50">
        <v>0.15409735917386194</v>
      </c>
      <c r="V17" s="7" t="s">
        <v>62</v>
      </c>
      <c r="W17">
        <v>247</v>
      </c>
    </row>
    <row r="18" spans="1:23" ht="121.5">
      <c r="A18">
        <v>258</v>
      </c>
      <c r="B18" s="46" t="s">
        <v>63</v>
      </c>
      <c r="C18" s="47" t="s">
        <v>52</v>
      </c>
      <c r="D18" s="47" t="s">
        <v>53</v>
      </c>
      <c r="E18" s="47" t="s">
        <v>54</v>
      </c>
      <c r="F18" s="47">
        <v>287</v>
      </c>
      <c r="G18" s="48">
        <v>0.18118466898954705</v>
      </c>
      <c r="H18" s="48">
        <v>0.14634146341463414</v>
      </c>
      <c r="I18" s="49">
        <v>325</v>
      </c>
      <c r="J18" s="50">
        <v>0.88307692307692309</v>
      </c>
      <c r="K18" s="48">
        <v>6.7307692307692304E-2</v>
      </c>
      <c r="L18" s="47">
        <v>258</v>
      </c>
      <c r="M18" s="51">
        <v>0.5</v>
      </c>
      <c r="N18" s="49">
        <v>104</v>
      </c>
      <c r="O18" s="47">
        <v>232</v>
      </c>
      <c r="P18" s="49">
        <v>189</v>
      </c>
      <c r="Q18" s="52">
        <f t="shared" si="0"/>
        <v>85</v>
      </c>
      <c r="R18" s="42" t="s">
        <v>241</v>
      </c>
      <c r="S18" s="61" t="s">
        <v>275</v>
      </c>
      <c r="T18" s="62">
        <v>0.50249495866646587</v>
      </c>
      <c r="U18" s="50">
        <v>0.63600279594175646</v>
      </c>
      <c r="V18" s="7" t="s">
        <v>53</v>
      </c>
      <c r="W18">
        <v>258</v>
      </c>
    </row>
    <row r="19" spans="1:23" ht="156">
      <c r="A19">
        <v>249</v>
      </c>
      <c r="B19" s="46" t="s">
        <v>64</v>
      </c>
      <c r="C19" s="47" t="s">
        <v>28</v>
      </c>
      <c r="D19" s="47" t="s">
        <v>65</v>
      </c>
      <c r="E19" s="47" t="s">
        <v>57</v>
      </c>
      <c r="F19" s="47">
        <v>521</v>
      </c>
      <c r="G19" s="48">
        <v>0.90595009596928988</v>
      </c>
      <c r="H19" s="48">
        <v>0.83109404990403069</v>
      </c>
      <c r="I19" s="49">
        <v>515</v>
      </c>
      <c r="J19" s="50">
        <v>1.0116504854368933</v>
      </c>
      <c r="K19" s="48">
        <v>0.71452702702702697</v>
      </c>
      <c r="L19" s="47">
        <v>249</v>
      </c>
      <c r="M19" s="51">
        <v>0.3547297297</v>
      </c>
      <c r="N19" s="49">
        <v>592</v>
      </c>
      <c r="O19" s="49">
        <v>1693</v>
      </c>
      <c r="P19" s="49">
        <v>1610</v>
      </c>
      <c r="Q19" s="52">
        <f t="shared" si="0"/>
        <v>1018</v>
      </c>
      <c r="R19" s="42" t="s">
        <v>242</v>
      </c>
      <c r="S19" s="61" t="s">
        <v>276</v>
      </c>
      <c r="T19" s="62">
        <v>-2.4926912291062192E-3</v>
      </c>
      <c r="U19" s="50">
        <v>0.24798467274000477</v>
      </c>
      <c r="V19" s="7" t="s">
        <v>65</v>
      </c>
      <c r="W19">
        <v>249</v>
      </c>
    </row>
    <row r="20" spans="1:23" ht="69.75">
      <c r="A20">
        <v>251</v>
      </c>
      <c r="B20" s="46" t="s">
        <v>66</v>
      </c>
      <c r="C20" s="47" t="s">
        <v>28</v>
      </c>
      <c r="D20" s="47" t="s">
        <v>29</v>
      </c>
      <c r="E20" s="47" t="s">
        <v>30</v>
      </c>
      <c r="F20" s="47">
        <v>274</v>
      </c>
      <c r="G20" s="48">
        <v>0.65328467153284675</v>
      </c>
      <c r="H20" s="48">
        <v>0.67883211678832112</v>
      </c>
      <c r="I20" s="49">
        <v>398</v>
      </c>
      <c r="J20" s="50">
        <v>0.68844221105527637</v>
      </c>
      <c r="K20" s="48">
        <v>0.61067503924646782</v>
      </c>
      <c r="L20" s="47">
        <v>251</v>
      </c>
      <c r="M20" s="51">
        <v>0.26530612240000001</v>
      </c>
      <c r="N20" s="49">
        <v>637</v>
      </c>
      <c r="O20" s="47">
        <v>637</v>
      </c>
      <c r="P20" s="49">
        <v>637</v>
      </c>
      <c r="Q20" s="52">
        <f t="shared" si="0"/>
        <v>0</v>
      </c>
      <c r="R20" s="42" t="s">
        <v>243</v>
      </c>
      <c r="S20" s="61" t="s">
        <v>267</v>
      </c>
      <c r="T20" s="62">
        <v>5.929319499515915E-2</v>
      </c>
      <c r="U20" s="50">
        <v>0.33008391841250151</v>
      </c>
      <c r="V20" s="7" t="s">
        <v>29</v>
      </c>
      <c r="W20">
        <v>251</v>
      </c>
    </row>
    <row r="21" spans="1:23" ht="121.5">
      <c r="A21">
        <v>252</v>
      </c>
      <c r="B21" s="46" t="s">
        <v>67</v>
      </c>
      <c r="C21" s="47" t="s">
        <v>52</v>
      </c>
      <c r="D21" s="47" t="s">
        <v>68</v>
      </c>
      <c r="E21" s="47" t="s">
        <v>60</v>
      </c>
      <c r="F21" s="47">
        <v>334</v>
      </c>
      <c r="G21" s="48">
        <v>0.40119760479041916</v>
      </c>
      <c r="H21" s="48">
        <v>6.5868263473053898E-2</v>
      </c>
      <c r="I21" s="49">
        <v>330</v>
      </c>
      <c r="J21" s="50">
        <v>1.0121212121212122</v>
      </c>
      <c r="K21" s="48">
        <v>6.4935064935064939E-3</v>
      </c>
      <c r="L21" s="47">
        <v>252</v>
      </c>
      <c r="M21" s="51">
        <v>0.87012987009999998</v>
      </c>
      <c r="N21" s="49">
        <v>154</v>
      </c>
      <c r="O21" s="47">
        <v>301</v>
      </c>
      <c r="P21" s="49">
        <v>195</v>
      </c>
      <c r="Q21" s="52">
        <f t="shared" si="0"/>
        <v>41</v>
      </c>
      <c r="R21" s="42" t="s">
        <v>187</v>
      </c>
      <c r="S21" s="61" t="s">
        <v>277</v>
      </c>
      <c r="T21" s="62">
        <v>0.88799276728933429</v>
      </c>
      <c r="U21" s="50">
        <v>0.38943492370039445</v>
      </c>
      <c r="V21" s="7" t="s">
        <v>68</v>
      </c>
      <c r="W21">
        <v>252</v>
      </c>
    </row>
    <row r="22" spans="1:23" ht="87">
      <c r="A22">
        <v>254</v>
      </c>
      <c r="B22" s="46" t="s">
        <v>69</v>
      </c>
      <c r="C22" s="47" t="s">
        <v>52</v>
      </c>
      <c r="D22" s="47" t="s">
        <v>70</v>
      </c>
      <c r="E22" s="47" t="s">
        <v>54</v>
      </c>
      <c r="F22" s="47">
        <v>627</v>
      </c>
      <c r="G22" s="48">
        <v>0.91866028708133973</v>
      </c>
      <c r="H22" s="48">
        <v>1.1164274322169059E-2</v>
      </c>
      <c r="I22" s="49">
        <v>570</v>
      </c>
      <c r="J22" s="50">
        <v>1.1000000000000001</v>
      </c>
      <c r="K22" s="48">
        <v>1.2779552715654952E-2</v>
      </c>
      <c r="L22" s="47">
        <v>254</v>
      </c>
      <c r="M22" s="51">
        <v>0.91214057510000002</v>
      </c>
      <c r="N22" s="49">
        <v>626</v>
      </c>
      <c r="O22" s="47">
        <v>607</v>
      </c>
      <c r="P22" s="49">
        <v>626</v>
      </c>
      <c r="Q22" s="52">
        <f t="shared" si="0"/>
        <v>0</v>
      </c>
      <c r="R22" s="42" t="s">
        <v>246</v>
      </c>
      <c r="S22" s="61" t="s">
        <v>278</v>
      </c>
      <c r="T22" s="62">
        <v>0.22889329786340479</v>
      </c>
      <c r="U22" s="50">
        <v>0.15444138212801908</v>
      </c>
      <c r="V22" s="7" t="s">
        <v>70</v>
      </c>
      <c r="W22">
        <v>254</v>
      </c>
    </row>
    <row r="23" spans="1:23" ht="87">
      <c r="A23">
        <v>257</v>
      </c>
      <c r="B23" s="46" t="s">
        <v>71</v>
      </c>
      <c r="C23" s="47" t="s">
        <v>28</v>
      </c>
      <c r="D23" s="47" t="s">
        <v>72</v>
      </c>
      <c r="E23" s="47" t="s">
        <v>57</v>
      </c>
      <c r="F23" s="47">
        <v>306</v>
      </c>
      <c r="G23" s="48">
        <v>0.39542483660130717</v>
      </c>
      <c r="H23" s="48">
        <v>0.77777777777777779</v>
      </c>
      <c r="I23" s="49">
        <v>465</v>
      </c>
      <c r="J23" s="50">
        <v>0.65806451612903227</v>
      </c>
      <c r="K23" s="48">
        <v>0.50766609880749569</v>
      </c>
      <c r="L23" s="47">
        <v>257</v>
      </c>
      <c r="M23" s="51">
        <v>0.20442930149999999</v>
      </c>
      <c r="N23" s="49">
        <v>587</v>
      </c>
      <c r="O23" s="47">
        <v>587</v>
      </c>
      <c r="P23" s="49">
        <v>712</v>
      </c>
      <c r="Q23" s="52">
        <f t="shared" si="0"/>
        <v>125</v>
      </c>
      <c r="R23" s="42" t="s">
        <v>244</v>
      </c>
      <c r="S23" s="61" t="s">
        <v>279</v>
      </c>
      <c r="T23" s="62">
        <v>3.5923077574151426E-3</v>
      </c>
      <c r="U23" s="50">
        <v>0.26562236247818499</v>
      </c>
      <c r="V23" s="7" t="s">
        <v>72</v>
      </c>
      <c r="W23">
        <v>257</v>
      </c>
    </row>
    <row r="24" spans="1:23" ht="126">
      <c r="A24">
        <v>272</v>
      </c>
      <c r="B24" s="46" t="s">
        <v>73</v>
      </c>
      <c r="C24" s="47" t="s">
        <v>52</v>
      </c>
      <c r="D24" s="47" t="s">
        <v>74</v>
      </c>
      <c r="E24" s="47" t="s">
        <v>54</v>
      </c>
      <c r="F24" s="47">
        <v>381</v>
      </c>
      <c r="G24" s="48">
        <v>0.85301837270341208</v>
      </c>
      <c r="H24" s="48">
        <v>2.8871391076115485E-2</v>
      </c>
      <c r="I24" s="49">
        <v>320</v>
      </c>
      <c r="J24" s="50">
        <v>1.190625</v>
      </c>
      <c r="K24" s="48">
        <v>2.2160664819944598E-2</v>
      </c>
      <c r="L24" s="47">
        <v>272</v>
      </c>
      <c r="M24" s="51">
        <v>0.88365650969999998</v>
      </c>
      <c r="N24" s="49">
        <v>361</v>
      </c>
      <c r="O24" s="47">
        <v>244</v>
      </c>
      <c r="P24" s="49">
        <v>349</v>
      </c>
      <c r="Q24" s="52">
        <f t="shared" si="0"/>
        <v>-12</v>
      </c>
      <c r="R24" s="42" t="s">
        <v>245</v>
      </c>
      <c r="S24" s="61" t="s">
        <v>280</v>
      </c>
      <c r="T24" s="62">
        <v>0.38148585453336092</v>
      </c>
      <c r="U24" s="50">
        <v>-8.1903522747292193E-2</v>
      </c>
      <c r="V24" s="7" t="s">
        <v>74</v>
      </c>
      <c r="W24">
        <v>272</v>
      </c>
    </row>
    <row r="25" spans="1:23" ht="126">
      <c r="A25">
        <v>259</v>
      </c>
      <c r="B25" s="46" t="s">
        <v>75</v>
      </c>
      <c r="C25" s="47" t="s">
        <v>28</v>
      </c>
      <c r="D25" s="47" t="s">
        <v>76</v>
      </c>
      <c r="E25" s="47" t="s">
        <v>30</v>
      </c>
      <c r="F25" s="47">
        <v>330</v>
      </c>
      <c r="G25" s="48">
        <v>0.72121212121212119</v>
      </c>
      <c r="H25" s="48">
        <v>0.71212121212121215</v>
      </c>
      <c r="I25" s="49">
        <v>398</v>
      </c>
      <c r="J25" s="50">
        <v>0.82914572864321612</v>
      </c>
      <c r="K25" s="48">
        <v>0.62553802008608317</v>
      </c>
      <c r="L25" s="47">
        <v>259</v>
      </c>
      <c r="M25" s="51">
        <v>0.33142037299999999</v>
      </c>
      <c r="N25" s="49">
        <v>697</v>
      </c>
      <c r="O25" s="47">
        <v>697</v>
      </c>
      <c r="P25" s="49">
        <v>872</v>
      </c>
      <c r="Q25" s="52">
        <f t="shared" si="0"/>
        <v>175</v>
      </c>
      <c r="R25" s="42" t="s">
        <v>188</v>
      </c>
      <c r="S25" s="61" t="s">
        <v>281</v>
      </c>
      <c r="T25" s="62">
        <v>-2.5973735553654325E-3</v>
      </c>
      <c r="U25" s="50">
        <v>0.15719791958172774</v>
      </c>
      <c r="V25" s="7" t="s">
        <v>76</v>
      </c>
      <c r="W25">
        <v>259</v>
      </c>
    </row>
    <row r="26" spans="1:23" ht="121.5">
      <c r="A26">
        <v>344</v>
      </c>
      <c r="B26" s="46" t="s">
        <v>77</v>
      </c>
      <c r="C26" s="47" t="s">
        <v>28</v>
      </c>
      <c r="D26" s="47" t="s">
        <v>65</v>
      </c>
      <c r="E26" s="47" t="s">
        <v>57</v>
      </c>
      <c r="F26" s="47">
        <v>410</v>
      </c>
      <c r="G26" s="48">
        <v>0.53414634146341466</v>
      </c>
      <c r="H26" s="48">
        <v>0.80975609756097566</v>
      </c>
      <c r="I26" s="49">
        <v>517</v>
      </c>
      <c r="J26" s="50">
        <v>0.79303675048355904</v>
      </c>
      <c r="K26" s="48">
        <v>0.68817204301075274</v>
      </c>
      <c r="L26" s="47">
        <v>344</v>
      </c>
      <c r="M26" s="51">
        <v>0.29677419350000001</v>
      </c>
      <c r="N26" s="49">
        <v>465</v>
      </c>
      <c r="O26" s="47">
        <v>723</v>
      </c>
      <c r="P26" s="49">
        <v>817</v>
      </c>
      <c r="Q26" s="52">
        <f t="shared" si="0"/>
        <v>352</v>
      </c>
      <c r="R26" s="42" t="s">
        <v>247</v>
      </c>
      <c r="S26" s="61" t="s">
        <v>282</v>
      </c>
      <c r="T26" s="62">
        <v>-2.4926912291062192E-3</v>
      </c>
      <c r="U26" s="50">
        <v>0.24798467274000477</v>
      </c>
      <c r="V26" s="7" t="s">
        <v>65</v>
      </c>
      <c r="W26">
        <v>344</v>
      </c>
    </row>
    <row r="27" spans="1:23" ht="87">
      <c r="A27">
        <v>261</v>
      </c>
      <c r="B27" s="46" t="s">
        <v>78</v>
      </c>
      <c r="C27" s="47" t="s">
        <v>52</v>
      </c>
      <c r="D27" s="47" t="s">
        <v>79</v>
      </c>
      <c r="E27" s="47" t="s">
        <v>39</v>
      </c>
      <c r="F27" s="47">
        <v>689</v>
      </c>
      <c r="G27" s="48">
        <v>0.86937590711175616</v>
      </c>
      <c r="H27" s="48">
        <v>3.483309143686502E-2</v>
      </c>
      <c r="I27" s="49">
        <v>516</v>
      </c>
      <c r="J27" s="50">
        <v>1.3352713178294573</v>
      </c>
      <c r="K27" s="48">
        <v>1.393188854489164E-2</v>
      </c>
      <c r="L27" s="47">
        <v>261</v>
      </c>
      <c r="M27" s="51">
        <v>0.90866873069999998</v>
      </c>
      <c r="N27" s="49">
        <v>646</v>
      </c>
      <c r="O27" s="47">
        <v>646</v>
      </c>
      <c r="P27" s="49">
        <v>713</v>
      </c>
      <c r="Q27" s="52">
        <f t="shared" si="0"/>
        <v>67</v>
      </c>
      <c r="R27" s="42" t="s">
        <v>248</v>
      </c>
      <c r="S27" s="64" t="s">
        <v>283</v>
      </c>
      <c r="T27" s="62">
        <v>-0.12293636168331874</v>
      </c>
      <c r="U27" s="50">
        <v>-0.3356221229750791</v>
      </c>
      <c r="V27" s="7" t="s">
        <v>79</v>
      </c>
      <c r="W27">
        <v>261</v>
      </c>
    </row>
    <row r="28" spans="1:23" ht="121.5">
      <c r="A28">
        <v>370</v>
      </c>
      <c r="B28" s="46" t="s">
        <v>80</v>
      </c>
      <c r="C28" s="47" t="s">
        <v>28</v>
      </c>
      <c r="D28" s="47" t="s">
        <v>81</v>
      </c>
      <c r="E28" s="47" t="s">
        <v>82</v>
      </c>
      <c r="F28" s="47">
        <v>280</v>
      </c>
      <c r="G28" s="48">
        <v>0.64642857142857146</v>
      </c>
      <c r="H28" s="48">
        <v>0.57499999999999996</v>
      </c>
      <c r="I28" s="49">
        <v>530</v>
      </c>
      <c r="J28" s="50">
        <v>0.52830188679245282</v>
      </c>
      <c r="K28" s="48">
        <v>0.42028985507246375</v>
      </c>
      <c r="L28" s="47">
        <v>370</v>
      </c>
      <c r="M28" s="51">
        <v>0.19915848529999999</v>
      </c>
      <c r="N28" s="49">
        <v>345</v>
      </c>
      <c r="O28" s="47">
        <v>556</v>
      </c>
      <c r="P28" s="49">
        <v>908</v>
      </c>
      <c r="Q28" s="52">
        <f t="shared" si="0"/>
        <v>563</v>
      </c>
      <c r="R28" s="42" t="s">
        <v>249</v>
      </c>
      <c r="S28" s="61" t="s">
        <v>284</v>
      </c>
      <c r="T28" s="62">
        <v>0.14231888415011354</v>
      </c>
      <c r="U28" s="50">
        <v>0.64560659867402781</v>
      </c>
      <c r="V28" s="7" t="s">
        <v>81</v>
      </c>
      <c r="W28">
        <v>370</v>
      </c>
    </row>
    <row r="29" spans="1:23" ht="103.5">
      <c r="A29">
        <v>266</v>
      </c>
      <c r="B29" s="46" t="s">
        <v>83</v>
      </c>
      <c r="C29" s="47" t="s">
        <v>28</v>
      </c>
      <c r="D29" s="47" t="s">
        <v>65</v>
      </c>
      <c r="E29" s="47" t="s">
        <v>57</v>
      </c>
      <c r="F29" s="47">
        <v>374</v>
      </c>
      <c r="G29" s="48">
        <v>0.45454545454545453</v>
      </c>
      <c r="H29" s="48">
        <v>0.5267379679144385</v>
      </c>
      <c r="I29" s="49">
        <v>400</v>
      </c>
      <c r="J29" s="50">
        <v>0.93500000000000005</v>
      </c>
      <c r="K29" s="48">
        <v>0.29558011049723759</v>
      </c>
      <c r="L29" s="47">
        <v>266</v>
      </c>
      <c r="M29" s="51">
        <v>0.34530386740000002</v>
      </c>
      <c r="N29" s="49">
        <v>362</v>
      </c>
      <c r="O29" s="47">
        <v>362</v>
      </c>
      <c r="P29" s="49">
        <v>383</v>
      </c>
      <c r="Q29" s="52">
        <f t="shared" si="0"/>
        <v>21</v>
      </c>
      <c r="R29" s="44" t="s">
        <v>251</v>
      </c>
      <c r="S29" s="61" t="s">
        <v>285</v>
      </c>
      <c r="T29" s="62">
        <v>-2.4926912291062192E-3</v>
      </c>
      <c r="U29" s="50">
        <v>0.24798467274000477</v>
      </c>
      <c r="V29" s="7" t="s">
        <v>65</v>
      </c>
      <c r="W29">
        <v>266</v>
      </c>
    </row>
    <row r="30" spans="1:23" ht="104.25">
      <c r="A30">
        <v>271</v>
      </c>
      <c r="B30" s="46" t="s">
        <v>84</v>
      </c>
      <c r="C30" s="47" t="s">
        <v>28</v>
      </c>
      <c r="D30" s="47" t="s">
        <v>85</v>
      </c>
      <c r="E30" s="47" t="s">
        <v>33</v>
      </c>
      <c r="F30" s="47">
        <v>299</v>
      </c>
      <c r="G30" s="48">
        <v>0.21070234113712374</v>
      </c>
      <c r="H30" s="48">
        <v>0.37123745819397991</v>
      </c>
      <c r="I30" s="49">
        <v>412</v>
      </c>
      <c r="J30" s="50">
        <v>0.72572815533980584</v>
      </c>
      <c r="K30" s="48">
        <v>0.12457912457912458</v>
      </c>
      <c r="L30" s="47">
        <v>271</v>
      </c>
      <c r="M30" s="51">
        <v>0.20875420880000001</v>
      </c>
      <c r="N30" s="49">
        <v>297</v>
      </c>
      <c r="O30" s="47">
        <v>297</v>
      </c>
      <c r="P30" s="49">
        <v>297</v>
      </c>
      <c r="Q30" s="52">
        <f t="shared" si="0"/>
        <v>0</v>
      </c>
      <c r="R30" s="42" t="s">
        <v>250</v>
      </c>
      <c r="S30" s="61" t="s">
        <v>267</v>
      </c>
      <c r="T30" s="62">
        <v>0.23901860467941727</v>
      </c>
      <c r="U30" s="50">
        <v>0.87094903593970197</v>
      </c>
      <c r="V30" s="7" t="s">
        <v>85</v>
      </c>
      <c r="W30">
        <v>271</v>
      </c>
    </row>
    <row r="31" spans="1:23" ht="104.25">
      <c r="A31">
        <v>308</v>
      </c>
      <c r="B31" s="46" t="s">
        <v>86</v>
      </c>
      <c r="C31" s="47" t="s">
        <v>28</v>
      </c>
      <c r="D31" s="47" t="s">
        <v>87</v>
      </c>
      <c r="E31" s="47" t="s">
        <v>57</v>
      </c>
      <c r="F31" s="47">
        <v>225</v>
      </c>
      <c r="G31" s="48">
        <v>0.48888888888888887</v>
      </c>
      <c r="H31" s="48">
        <v>0.76</v>
      </c>
      <c r="I31" s="49">
        <v>520</v>
      </c>
      <c r="J31" s="50">
        <v>0.43269230769230771</v>
      </c>
      <c r="K31" s="48">
        <v>0.67647058823529416</v>
      </c>
      <c r="L31" s="47">
        <v>308</v>
      </c>
      <c r="M31" s="51">
        <v>0.22899159660000001</v>
      </c>
      <c r="N31" s="49">
        <v>476</v>
      </c>
      <c r="O31" s="47">
        <v>627</v>
      </c>
      <c r="P31" s="49">
        <v>527</v>
      </c>
      <c r="Q31" s="52">
        <f t="shared" si="0"/>
        <v>51</v>
      </c>
      <c r="R31" s="42" t="s">
        <v>252</v>
      </c>
      <c r="S31" s="61" t="s">
        <v>286</v>
      </c>
      <c r="T31" s="62">
        <v>-1.3814711208099267E-2</v>
      </c>
      <c r="U31" s="50">
        <v>0.15100711142795395</v>
      </c>
      <c r="V31" s="7" t="s">
        <v>87</v>
      </c>
      <c r="W31">
        <v>308</v>
      </c>
    </row>
    <row r="32" spans="1:23" ht="138.75">
      <c r="A32">
        <v>273</v>
      </c>
      <c r="B32" s="46" t="s">
        <v>88</v>
      </c>
      <c r="C32" s="47" t="s">
        <v>52</v>
      </c>
      <c r="D32" s="47" t="s">
        <v>74</v>
      </c>
      <c r="E32" s="47" t="s">
        <v>54</v>
      </c>
      <c r="F32" s="47">
        <v>287</v>
      </c>
      <c r="G32" s="48">
        <v>0.86759581881533099</v>
      </c>
      <c r="H32" s="48">
        <v>6.9686411149825784E-3</v>
      </c>
      <c r="I32" s="49">
        <v>370</v>
      </c>
      <c r="J32" s="50">
        <v>0.77567567567567564</v>
      </c>
      <c r="K32" s="48">
        <v>7.3800738007380072E-3</v>
      </c>
      <c r="L32" s="47">
        <v>273</v>
      </c>
      <c r="M32" s="51">
        <v>0.9077490775</v>
      </c>
      <c r="N32" s="49">
        <v>271</v>
      </c>
      <c r="O32" s="47">
        <v>271</v>
      </c>
      <c r="P32" s="49">
        <v>294</v>
      </c>
      <c r="Q32" s="52">
        <f t="shared" si="0"/>
        <v>23</v>
      </c>
      <c r="R32" s="42" t="s">
        <v>253</v>
      </c>
      <c r="S32" s="61" t="s">
        <v>287</v>
      </c>
      <c r="T32" s="62">
        <v>0.38148585453336092</v>
      </c>
      <c r="U32" s="50">
        <v>-8.1903522747292193E-2</v>
      </c>
      <c r="V32" s="7" t="s">
        <v>74</v>
      </c>
      <c r="W32">
        <v>273</v>
      </c>
    </row>
    <row r="33" spans="1:23" ht="138.75">
      <c r="A33">
        <v>274</v>
      </c>
      <c r="B33" s="46" t="s">
        <v>89</v>
      </c>
      <c r="C33" s="47" t="s">
        <v>28</v>
      </c>
      <c r="D33" s="47" t="s">
        <v>85</v>
      </c>
      <c r="E33" s="47" t="s">
        <v>33</v>
      </c>
      <c r="F33" s="47">
        <v>339</v>
      </c>
      <c r="G33" s="48">
        <v>0.56047197640117996</v>
      </c>
      <c r="H33" s="48">
        <v>0.19764011799410031</v>
      </c>
      <c r="I33" s="49">
        <v>325</v>
      </c>
      <c r="J33" s="50">
        <v>1.043076923076923</v>
      </c>
      <c r="K33" s="48">
        <v>0.13554216867469879</v>
      </c>
      <c r="L33" s="47">
        <v>274</v>
      </c>
      <c r="M33" s="51">
        <v>0.56927710840000001</v>
      </c>
      <c r="N33" s="49">
        <v>332</v>
      </c>
      <c r="O33" s="47">
        <v>406</v>
      </c>
      <c r="P33" s="49">
        <v>404</v>
      </c>
      <c r="Q33" s="52">
        <f t="shared" si="0"/>
        <v>72</v>
      </c>
      <c r="R33" s="42" t="s">
        <v>254</v>
      </c>
      <c r="S33" s="61" t="s">
        <v>182</v>
      </c>
      <c r="T33" s="62">
        <v>0.23901860467941727</v>
      </c>
      <c r="U33" s="50">
        <v>0.87094903593970197</v>
      </c>
      <c r="V33" s="7" t="s">
        <v>85</v>
      </c>
      <c r="W33">
        <v>274</v>
      </c>
    </row>
    <row r="34" spans="1:23" ht="87">
      <c r="A34">
        <v>280</v>
      </c>
      <c r="B34" s="46" t="s">
        <v>90</v>
      </c>
      <c r="C34" s="47" t="s">
        <v>28</v>
      </c>
      <c r="D34" s="47" t="s">
        <v>85</v>
      </c>
      <c r="E34" s="47" t="s">
        <v>33</v>
      </c>
      <c r="F34" s="47">
        <v>426</v>
      </c>
      <c r="G34" s="48">
        <v>0.32629107981220656</v>
      </c>
      <c r="H34" s="48">
        <v>0.72065727699530513</v>
      </c>
      <c r="I34" s="49">
        <v>550</v>
      </c>
      <c r="J34" s="50">
        <v>0.77454545454545454</v>
      </c>
      <c r="K34" s="48">
        <v>0.42410714285714285</v>
      </c>
      <c r="L34" s="47">
        <v>280</v>
      </c>
      <c r="M34" s="51">
        <v>0.328125</v>
      </c>
      <c r="N34" s="49">
        <v>448</v>
      </c>
      <c r="O34" s="47">
        <v>726</v>
      </c>
      <c r="P34" s="49">
        <v>725</v>
      </c>
      <c r="Q34" s="52">
        <f t="shared" si="0"/>
        <v>277</v>
      </c>
      <c r="R34" s="42" t="s">
        <v>189</v>
      </c>
      <c r="S34" s="61" t="s">
        <v>182</v>
      </c>
      <c r="T34" s="62">
        <v>0.23901860467941727</v>
      </c>
      <c r="U34" s="50">
        <v>0.87094903593970197</v>
      </c>
      <c r="V34" s="7" t="s">
        <v>85</v>
      </c>
      <c r="W34">
        <v>280</v>
      </c>
    </row>
    <row r="35" spans="1:23" ht="87">
      <c r="A35">
        <v>285</v>
      </c>
      <c r="B35" s="46" t="s">
        <v>91</v>
      </c>
      <c r="C35" s="47" t="s">
        <v>28</v>
      </c>
      <c r="D35" s="47" t="s">
        <v>92</v>
      </c>
      <c r="E35" s="47" t="s">
        <v>57</v>
      </c>
      <c r="F35" s="47">
        <v>362</v>
      </c>
      <c r="G35" s="48">
        <v>0.80110497237569056</v>
      </c>
      <c r="H35" s="48">
        <v>0.7983425414364641</v>
      </c>
      <c r="I35" s="49">
        <v>480</v>
      </c>
      <c r="J35" s="50">
        <v>0.75416666666666665</v>
      </c>
      <c r="K35" s="48">
        <v>0.72614107883817425</v>
      </c>
      <c r="L35" s="47">
        <v>285</v>
      </c>
      <c r="M35" s="51">
        <v>0.27385892119999999</v>
      </c>
      <c r="N35" s="49">
        <v>723</v>
      </c>
      <c r="O35" s="47">
        <v>1193</v>
      </c>
      <c r="P35" s="49">
        <v>1191</v>
      </c>
      <c r="Q35" s="52">
        <f t="shared" ref="Q35:Q66" si="1">+P35-N35</f>
        <v>468</v>
      </c>
      <c r="R35" s="42" t="s">
        <v>255</v>
      </c>
      <c r="S35" s="61" t="s">
        <v>288</v>
      </c>
      <c r="T35" s="62">
        <v>0.16838536460827497</v>
      </c>
      <c r="U35" s="50">
        <v>0.43674230728967123</v>
      </c>
      <c r="V35" s="7" t="s">
        <v>92</v>
      </c>
      <c r="W35">
        <v>285</v>
      </c>
    </row>
    <row r="36" spans="1:23" ht="173.25">
      <c r="A36">
        <v>287</v>
      </c>
      <c r="B36" s="46" t="s">
        <v>93</v>
      </c>
      <c r="C36" s="47" t="s">
        <v>52</v>
      </c>
      <c r="D36" s="47" t="s">
        <v>94</v>
      </c>
      <c r="E36" s="47" t="s">
        <v>54</v>
      </c>
      <c r="F36" s="47">
        <v>626</v>
      </c>
      <c r="G36" s="48">
        <v>0.8514376996805112</v>
      </c>
      <c r="H36" s="48">
        <v>3.6741214057507986E-2</v>
      </c>
      <c r="I36" s="49">
        <v>488</v>
      </c>
      <c r="J36" s="50">
        <v>1.2827868852459017</v>
      </c>
      <c r="K36" s="48">
        <v>2.2413793103448276E-2</v>
      </c>
      <c r="L36" s="47">
        <v>287</v>
      </c>
      <c r="M36" s="51">
        <v>0.90689655170000005</v>
      </c>
      <c r="N36" s="49">
        <v>580</v>
      </c>
      <c r="O36" s="47">
        <v>471</v>
      </c>
      <c r="P36" s="49">
        <v>477</v>
      </c>
      <c r="Q36" s="52">
        <f t="shared" si="1"/>
        <v>-103</v>
      </c>
      <c r="R36" s="42" t="s">
        <v>190</v>
      </c>
      <c r="S36" s="61" t="s">
        <v>289</v>
      </c>
      <c r="T36" s="62">
        <v>0.53715289312368875</v>
      </c>
      <c r="U36" s="50">
        <v>0.42895243145763851</v>
      </c>
      <c r="V36" s="7" t="s">
        <v>94</v>
      </c>
      <c r="W36">
        <v>287</v>
      </c>
    </row>
    <row r="37" spans="1:23" ht="126">
      <c r="A37">
        <v>288</v>
      </c>
      <c r="B37" s="46" t="s">
        <v>95</v>
      </c>
      <c r="C37" s="47" t="s">
        <v>28</v>
      </c>
      <c r="D37" s="47" t="s">
        <v>62</v>
      </c>
      <c r="E37" s="47" t="s">
        <v>30</v>
      </c>
      <c r="F37" s="47">
        <v>369</v>
      </c>
      <c r="G37" s="48">
        <v>0.57181571815718157</v>
      </c>
      <c r="H37" s="48">
        <v>0.72086720867208676</v>
      </c>
      <c r="I37" s="49">
        <v>400</v>
      </c>
      <c r="J37" s="50">
        <v>0.92249999999999999</v>
      </c>
      <c r="K37" s="48">
        <v>0.61527777777777781</v>
      </c>
      <c r="L37" s="47">
        <v>288</v>
      </c>
      <c r="M37" s="51">
        <v>0.29027777780000003</v>
      </c>
      <c r="N37" s="49">
        <v>720</v>
      </c>
      <c r="O37" s="47">
        <v>597</v>
      </c>
      <c r="P37" s="49">
        <v>1004</v>
      </c>
      <c r="Q37" s="52">
        <f t="shared" si="1"/>
        <v>284</v>
      </c>
      <c r="R37" s="42" t="s">
        <v>191</v>
      </c>
      <c r="S37" s="61" t="s">
        <v>290</v>
      </c>
      <c r="T37" s="62">
        <v>3.0745374221041115E-2</v>
      </c>
      <c r="U37" s="50">
        <v>0.15409735917386194</v>
      </c>
      <c r="V37" s="7" t="s">
        <v>62</v>
      </c>
      <c r="W37">
        <v>288</v>
      </c>
    </row>
    <row r="38" spans="1:23" ht="52.5">
      <c r="A38">
        <v>291</v>
      </c>
      <c r="B38" s="46" t="s">
        <v>96</v>
      </c>
      <c r="C38" s="47" t="s">
        <v>28</v>
      </c>
      <c r="D38" s="47" t="s">
        <v>41</v>
      </c>
      <c r="E38" s="47" t="s">
        <v>57</v>
      </c>
      <c r="F38" s="47">
        <v>355</v>
      </c>
      <c r="G38" s="48">
        <v>0.36901408450704226</v>
      </c>
      <c r="H38" s="48">
        <v>0.72112676056338032</v>
      </c>
      <c r="I38" s="49">
        <v>337</v>
      </c>
      <c r="J38" s="50">
        <v>1.0534124629080119</v>
      </c>
      <c r="K38" s="48">
        <v>0.56650246305418717</v>
      </c>
      <c r="L38" s="47">
        <v>291</v>
      </c>
      <c r="M38" s="51">
        <v>0.31280788180000002</v>
      </c>
      <c r="N38" s="49">
        <v>406</v>
      </c>
      <c r="O38" s="47">
        <v>406</v>
      </c>
      <c r="P38" s="49">
        <v>406</v>
      </c>
      <c r="Q38" s="52">
        <f t="shared" si="1"/>
        <v>0</v>
      </c>
      <c r="R38" s="42" t="s">
        <v>192</v>
      </c>
      <c r="S38" s="65" t="s">
        <v>267</v>
      </c>
      <c r="T38" s="62">
        <v>-4.2441557876612253E-2</v>
      </c>
      <c r="U38" s="50">
        <v>0.32888793743984152</v>
      </c>
      <c r="V38" s="7" t="s">
        <v>41</v>
      </c>
      <c r="W38">
        <v>291</v>
      </c>
    </row>
    <row r="39" spans="1:23" ht="121.5">
      <c r="A39">
        <v>294</v>
      </c>
      <c r="B39" s="46" t="s">
        <v>97</v>
      </c>
      <c r="C39" s="47" t="s">
        <v>28</v>
      </c>
      <c r="D39" s="47" t="s">
        <v>65</v>
      </c>
      <c r="E39" s="47" t="s">
        <v>57</v>
      </c>
      <c r="F39" s="47">
        <v>356</v>
      </c>
      <c r="G39" s="48">
        <v>0.7865168539325843</v>
      </c>
      <c r="H39" s="48">
        <v>0.7752808988764045</v>
      </c>
      <c r="I39" s="49">
        <v>370</v>
      </c>
      <c r="J39" s="50">
        <v>0.96216216216216222</v>
      </c>
      <c r="K39" s="48">
        <v>0.68256880733944958</v>
      </c>
      <c r="L39" s="47">
        <v>294</v>
      </c>
      <c r="M39" s="51">
        <v>0.29357798169999999</v>
      </c>
      <c r="N39" s="49">
        <v>545</v>
      </c>
      <c r="O39" s="47">
        <v>962</v>
      </c>
      <c r="P39" s="49">
        <v>691</v>
      </c>
      <c r="Q39" s="52">
        <f t="shared" si="1"/>
        <v>146</v>
      </c>
      <c r="R39" s="42" t="s">
        <v>193</v>
      </c>
      <c r="S39" s="61" t="s">
        <v>291</v>
      </c>
      <c r="T39" s="62">
        <v>-2.4926912291062192E-3</v>
      </c>
      <c r="U39" s="50">
        <v>0.24798467274000477</v>
      </c>
      <c r="V39" s="7" t="s">
        <v>65</v>
      </c>
      <c r="W39">
        <v>294</v>
      </c>
    </row>
    <row r="40" spans="1:23" ht="52.5">
      <c r="A40">
        <v>295</v>
      </c>
      <c r="B40" s="46" t="s">
        <v>98</v>
      </c>
      <c r="C40" s="47" t="s">
        <v>28</v>
      </c>
      <c r="D40" s="47" t="s">
        <v>43</v>
      </c>
      <c r="E40" s="47" t="s">
        <v>33</v>
      </c>
      <c r="F40" s="47">
        <v>258</v>
      </c>
      <c r="G40" s="48">
        <v>0.31395348837209303</v>
      </c>
      <c r="H40" s="48">
        <v>0.54651162790697672</v>
      </c>
      <c r="I40" s="49">
        <v>417</v>
      </c>
      <c r="J40" s="50">
        <v>0.61870503597122306</v>
      </c>
      <c r="K40" s="48">
        <v>0.3910891089108911</v>
      </c>
      <c r="L40" s="47">
        <v>295</v>
      </c>
      <c r="M40" s="51">
        <v>0.19801980199999999</v>
      </c>
      <c r="N40" s="49">
        <v>404</v>
      </c>
      <c r="O40" s="47">
        <v>404</v>
      </c>
      <c r="P40" s="49">
        <v>404</v>
      </c>
      <c r="Q40" s="52">
        <f t="shared" si="1"/>
        <v>0</v>
      </c>
      <c r="R40" s="42" t="s">
        <v>194</v>
      </c>
      <c r="S40" s="61" t="s">
        <v>267</v>
      </c>
      <c r="T40" s="62">
        <v>8.7104569393941206E-2</v>
      </c>
      <c r="U40" s="50">
        <v>0.41277844323099516</v>
      </c>
      <c r="V40" s="7" t="s">
        <v>43</v>
      </c>
      <c r="W40">
        <v>295</v>
      </c>
    </row>
    <row r="41" spans="1:23" ht="105">
      <c r="A41">
        <v>299</v>
      </c>
      <c r="B41" s="46" t="s">
        <v>99</v>
      </c>
      <c r="C41" s="47" t="s">
        <v>28</v>
      </c>
      <c r="D41" s="47" t="s">
        <v>62</v>
      </c>
      <c r="E41" s="47" t="s">
        <v>30</v>
      </c>
      <c r="F41" s="47">
        <v>416</v>
      </c>
      <c r="G41" s="48">
        <v>0.73317307692307687</v>
      </c>
      <c r="H41" s="48">
        <v>0.77163461538461542</v>
      </c>
      <c r="I41" s="49">
        <v>448</v>
      </c>
      <c r="J41" s="50">
        <v>0.9285714285714286</v>
      </c>
      <c r="K41" s="48">
        <v>0.60786650774731821</v>
      </c>
      <c r="L41" s="47">
        <v>299</v>
      </c>
      <c r="M41" s="51">
        <v>0.25983313470000002</v>
      </c>
      <c r="N41" s="49">
        <v>839</v>
      </c>
      <c r="O41" s="47">
        <v>1035</v>
      </c>
      <c r="P41" s="49">
        <v>768</v>
      </c>
      <c r="Q41" s="52">
        <f t="shared" si="1"/>
        <v>-71</v>
      </c>
      <c r="R41" s="42" t="s">
        <v>195</v>
      </c>
      <c r="S41" s="61" t="s">
        <v>292</v>
      </c>
      <c r="T41" s="62">
        <v>3.0745374221041115E-2</v>
      </c>
      <c r="U41" s="50">
        <v>0.15409735917386194</v>
      </c>
      <c r="V41" s="7" t="s">
        <v>62</v>
      </c>
      <c r="W41">
        <v>299</v>
      </c>
    </row>
    <row r="42" spans="1:23" ht="105">
      <c r="A42">
        <v>300</v>
      </c>
      <c r="B42" s="46" t="s">
        <v>100</v>
      </c>
      <c r="C42" s="47" t="s">
        <v>28</v>
      </c>
      <c r="D42" s="47" t="s">
        <v>38</v>
      </c>
      <c r="E42" s="47" t="s">
        <v>39</v>
      </c>
      <c r="F42" s="47">
        <v>406</v>
      </c>
      <c r="G42" s="48">
        <v>0.54433497536945807</v>
      </c>
      <c r="H42" s="48">
        <v>0.44581280788177341</v>
      </c>
      <c r="I42" s="49">
        <v>380</v>
      </c>
      <c r="J42" s="50">
        <v>1.0684210526315789</v>
      </c>
      <c r="K42" s="48">
        <v>0.36990154711673701</v>
      </c>
      <c r="L42" s="47">
        <v>300</v>
      </c>
      <c r="M42" s="51">
        <v>0.2654494382</v>
      </c>
      <c r="N42" s="49">
        <v>711</v>
      </c>
      <c r="O42" s="47">
        <v>758</v>
      </c>
      <c r="P42" s="49">
        <v>685</v>
      </c>
      <c r="Q42" s="52">
        <f t="shared" si="1"/>
        <v>-26</v>
      </c>
      <c r="R42" s="42" t="s">
        <v>196</v>
      </c>
      <c r="S42" s="61" t="s">
        <v>293</v>
      </c>
      <c r="T42" s="62">
        <v>-8.5044097075754527E-2</v>
      </c>
      <c r="U42" s="50">
        <v>0.66956734550040697</v>
      </c>
      <c r="V42" s="7" t="s">
        <v>38</v>
      </c>
      <c r="W42">
        <v>300</v>
      </c>
    </row>
    <row r="43" spans="1:23" ht="105">
      <c r="A43">
        <v>316</v>
      </c>
      <c r="B43" s="46" t="s">
        <v>101</v>
      </c>
      <c r="C43" s="47" t="s">
        <v>28</v>
      </c>
      <c r="D43" s="47" t="s">
        <v>41</v>
      </c>
      <c r="E43" s="47" t="s">
        <v>30</v>
      </c>
      <c r="F43" s="47">
        <v>335</v>
      </c>
      <c r="G43" s="48">
        <v>0.43582089552238806</v>
      </c>
      <c r="H43" s="48">
        <v>0.64776119402985077</v>
      </c>
      <c r="I43" s="49">
        <v>450</v>
      </c>
      <c r="J43" s="50">
        <v>0.74444444444444446</v>
      </c>
      <c r="K43" s="48">
        <v>0.53556485355648531</v>
      </c>
      <c r="L43" s="47">
        <v>316</v>
      </c>
      <c r="M43" s="51">
        <v>0.30543933049999999</v>
      </c>
      <c r="N43" s="49">
        <v>478</v>
      </c>
      <c r="O43" s="47">
        <v>478</v>
      </c>
      <c r="P43" s="49">
        <v>545</v>
      </c>
      <c r="Q43" s="52">
        <f t="shared" si="1"/>
        <v>67</v>
      </c>
      <c r="R43" s="42" t="s">
        <v>197</v>
      </c>
      <c r="S43" s="61" t="s">
        <v>294</v>
      </c>
      <c r="T43" s="62">
        <v>-4.2441557876612253E-2</v>
      </c>
      <c r="U43" s="50">
        <v>0.32888793743984152</v>
      </c>
      <c r="V43" s="7" t="s">
        <v>41</v>
      </c>
      <c r="W43">
        <v>316</v>
      </c>
    </row>
    <row r="44" spans="1:23" ht="156">
      <c r="A44">
        <v>284</v>
      </c>
      <c r="B44" s="46" t="s">
        <v>102</v>
      </c>
      <c r="C44" s="47" t="s">
        <v>28</v>
      </c>
      <c r="D44" s="47" t="s">
        <v>49</v>
      </c>
      <c r="E44" s="47" t="s">
        <v>36</v>
      </c>
      <c r="F44" s="47">
        <v>377</v>
      </c>
      <c r="G44" s="48">
        <v>0.27586206896551724</v>
      </c>
      <c r="H44" s="48">
        <v>0.35543766578249336</v>
      </c>
      <c r="I44" s="49">
        <v>470</v>
      </c>
      <c r="J44" s="50">
        <v>0.80212765957446808</v>
      </c>
      <c r="K44" s="48">
        <v>0.34928229665071769</v>
      </c>
      <c r="L44" s="47">
        <v>284</v>
      </c>
      <c r="M44" s="51">
        <v>0.3588516746</v>
      </c>
      <c r="N44" s="49">
        <v>209</v>
      </c>
      <c r="O44" s="47">
        <v>305</v>
      </c>
      <c r="P44" s="49">
        <v>304</v>
      </c>
      <c r="Q44" s="52">
        <f t="shared" si="1"/>
        <v>95</v>
      </c>
      <c r="R44" s="45" t="s">
        <v>256</v>
      </c>
      <c r="S44" s="61" t="s">
        <v>295</v>
      </c>
      <c r="T44" s="62">
        <v>0.18447932960313876</v>
      </c>
      <c r="U44" s="50">
        <v>1.3575010931176015</v>
      </c>
      <c r="V44" s="7" t="s">
        <v>49</v>
      </c>
      <c r="W44">
        <v>284</v>
      </c>
    </row>
    <row r="45" spans="1:23" ht="104.25">
      <c r="A45">
        <v>305</v>
      </c>
      <c r="B45" s="46" t="s">
        <v>103</v>
      </c>
      <c r="C45" s="47" t="s">
        <v>28</v>
      </c>
      <c r="D45" s="47" t="s">
        <v>104</v>
      </c>
      <c r="E45" s="47" t="s">
        <v>60</v>
      </c>
      <c r="F45" s="47">
        <v>161</v>
      </c>
      <c r="G45" s="48">
        <v>0.453416149068323</v>
      </c>
      <c r="H45" s="48">
        <v>7.4534161490683232E-2</v>
      </c>
      <c r="I45" s="49">
        <v>150</v>
      </c>
      <c r="J45" s="50">
        <v>1.0733333333333333</v>
      </c>
      <c r="K45" s="48">
        <v>0.17054263565891473</v>
      </c>
      <c r="L45" s="47">
        <v>305</v>
      </c>
      <c r="M45" s="51">
        <v>0.59689922480000002</v>
      </c>
      <c r="N45" s="49">
        <v>129</v>
      </c>
      <c r="O45" s="47">
        <v>129</v>
      </c>
      <c r="P45" s="49">
        <v>129</v>
      </c>
      <c r="Q45" s="52">
        <f t="shared" si="1"/>
        <v>0</v>
      </c>
      <c r="R45" s="42" t="s">
        <v>198</v>
      </c>
      <c r="S45" s="61" t="s">
        <v>267</v>
      </c>
      <c r="T45" s="62">
        <v>0.55071000992163888</v>
      </c>
      <c r="U45" s="50">
        <v>1.6902704943645848</v>
      </c>
      <c r="V45" s="7" t="s">
        <v>104</v>
      </c>
      <c r="W45">
        <v>305</v>
      </c>
    </row>
    <row r="46" spans="1:23" ht="104.25">
      <c r="A46">
        <v>307</v>
      </c>
      <c r="B46" s="46" t="s">
        <v>105</v>
      </c>
      <c r="C46" s="47" t="s">
        <v>28</v>
      </c>
      <c r="D46" s="47" t="s">
        <v>92</v>
      </c>
      <c r="E46" s="47" t="s">
        <v>57</v>
      </c>
      <c r="F46" s="47">
        <v>408</v>
      </c>
      <c r="G46" s="48">
        <v>0.78921568627450978</v>
      </c>
      <c r="H46" s="48">
        <v>0.73039215686274506</v>
      </c>
      <c r="I46" s="49">
        <v>425</v>
      </c>
      <c r="J46" s="50">
        <v>0.96</v>
      </c>
      <c r="K46" s="48">
        <v>0.56092436974789917</v>
      </c>
      <c r="L46" s="47">
        <v>307</v>
      </c>
      <c r="M46" s="51">
        <v>0.3004201681</v>
      </c>
      <c r="N46" s="49">
        <v>476</v>
      </c>
      <c r="O46" s="47">
        <v>988</v>
      </c>
      <c r="P46" s="49">
        <v>991</v>
      </c>
      <c r="Q46" s="52">
        <f t="shared" si="1"/>
        <v>515</v>
      </c>
      <c r="R46" s="42" t="s">
        <v>199</v>
      </c>
      <c r="S46" s="61" t="s">
        <v>296</v>
      </c>
      <c r="T46" s="62">
        <v>0.16838536460827497</v>
      </c>
      <c r="U46" s="50">
        <v>0.43674230728967123</v>
      </c>
      <c r="V46" s="7" t="s">
        <v>92</v>
      </c>
      <c r="W46">
        <v>307</v>
      </c>
    </row>
    <row r="47" spans="1:23" ht="147">
      <c r="A47">
        <v>309</v>
      </c>
      <c r="B47" s="46" t="s">
        <v>106</v>
      </c>
      <c r="C47" s="47" t="s">
        <v>28</v>
      </c>
      <c r="D47" s="47" t="s">
        <v>59</v>
      </c>
      <c r="E47" s="47" t="s">
        <v>33</v>
      </c>
      <c r="F47" s="47">
        <v>253</v>
      </c>
      <c r="G47" s="48">
        <v>0.33201581027667987</v>
      </c>
      <c r="H47" s="48">
        <v>0.51383399209486169</v>
      </c>
      <c r="I47" s="49">
        <v>325</v>
      </c>
      <c r="J47" s="50">
        <v>0.77846153846153843</v>
      </c>
      <c r="K47" s="48">
        <v>0.45145631067961167</v>
      </c>
      <c r="L47" s="47">
        <v>309</v>
      </c>
      <c r="M47" s="51">
        <v>0.35436893200000003</v>
      </c>
      <c r="N47" s="49">
        <v>206</v>
      </c>
      <c r="O47" s="47">
        <v>628</v>
      </c>
      <c r="P47" s="49">
        <v>641</v>
      </c>
      <c r="Q47" s="52">
        <f t="shared" si="1"/>
        <v>435</v>
      </c>
      <c r="R47" s="42" t="s">
        <v>200</v>
      </c>
      <c r="S47" s="61" t="s">
        <v>297</v>
      </c>
      <c r="T47" s="62">
        <v>0.1502262635077318</v>
      </c>
      <c r="U47" s="50">
        <v>0.90237569839138487</v>
      </c>
      <c r="V47" s="7" t="s">
        <v>59</v>
      </c>
      <c r="W47">
        <v>309</v>
      </c>
    </row>
    <row r="48" spans="1:23" ht="69.75">
      <c r="A48">
        <v>313</v>
      </c>
      <c r="B48" s="46" t="s">
        <v>107</v>
      </c>
      <c r="C48" s="47" t="s">
        <v>52</v>
      </c>
      <c r="D48" s="47" t="s">
        <v>108</v>
      </c>
      <c r="E48" s="47" t="s">
        <v>39</v>
      </c>
      <c r="F48" s="47">
        <v>304</v>
      </c>
      <c r="G48" s="48">
        <v>0.32236842105263158</v>
      </c>
      <c r="H48" s="48">
        <v>0.15131578947368421</v>
      </c>
      <c r="I48" s="49">
        <v>342</v>
      </c>
      <c r="J48" s="50">
        <v>0.88888888888888884</v>
      </c>
      <c r="K48" s="48">
        <v>0.1125</v>
      </c>
      <c r="L48" s="47">
        <v>313</v>
      </c>
      <c r="M48" s="51">
        <v>0.40416666670000001</v>
      </c>
      <c r="N48" s="49">
        <v>240</v>
      </c>
      <c r="O48" s="47">
        <v>240</v>
      </c>
      <c r="P48" s="49">
        <v>240</v>
      </c>
      <c r="Q48" s="52">
        <f t="shared" si="1"/>
        <v>0</v>
      </c>
      <c r="R48" s="42" t="s">
        <v>201</v>
      </c>
      <c r="S48" s="61" t="s">
        <v>267</v>
      </c>
      <c r="T48" s="62">
        <v>-0.26983801490451736</v>
      </c>
      <c r="U48" s="50">
        <v>-0.38481108803057451</v>
      </c>
      <c r="V48" s="7" t="s">
        <v>108</v>
      </c>
      <c r="W48">
        <v>313</v>
      </c>
    </row>
    <row r="49" spans="1:23" ht="104.25">
      <c r="A49">
        <v>315</v>
      </c>
      <c r="B49" s="46" t="s">
        <v>109</v>
      </c>
      <c r="C49" s="47" t="s">
        <v>28</v>
      </c>
      <c r="D49" s="47" t="s">
        <v>65</v>
      </c>
      <c r="E49" s="47" t="s">
        <v>57</v>
      </c>
      <c r="F49" s="47">
        <v>296</v>
      </c>
      <c r="G49" s="48">
        <v>0.60135135135135132</v>
      </c>
      <c r="H49" s="48">
        <v>0.76013513513513509</v>
      </c>
      <c r="I49" s="49">
        <v>325</v>
      </c>
      <c r="J49" s="50">
        <v>0.91076923076923078</v>
      </c>
      <c r="K49" s="48">
        <v>0.61635220125786161</v>
      </c>
      <c r="L49" s="47">
        <v>315</v>
      </c>
      <c r="M49" s="51">
        <v>0.27672955970000002</v>
      </c>
      <c r="N49" s="49">
        <v>636</v>
      </c>
      <c r="O49" s="47">
        <v>651</v>
      </c>
      <c r="P49" s="49">
        <v>911</v>
      </c>
      <c r="Q49" s="52">
        <f t="shared" si="1"/>
        <v>275</v>
      </c>
      <c r="R49" s="42" t="s">
        <v>202</v>
      </c>
      <c r="S49" s="66" t="s">
        <v>298</v>
      </c>
      <c r="T49" s="62">
        <v>-2.4926912291062192E-3</v>
      </c>
      <c r="U49" s="50">
        <v>0.24798467274000477</v>
      </c>
      <c r="V49" s="7" t="s">
        <v>65</v>
      </c>
      <c r="W49">
        <v>315</v>
      </c>
    </row>
    <row r="50" spans="1:23" ht="126">
      <c r="A50">
        <v>322</v>
      </c>
      <c r="B50" s="46" t="s">
        <v>110</v>
      </c>
      <c r="C50" s="47" t="s">
        <v>28</v>
      </c>
      <c r="D50" s="47" t="s">
        <v>111</v>
      </c>
      <c r="E50" s="47" t="s">
        <v>30</v>
      </c>
      <c r="F50" s="47">
        <v>290</v>
      </c>
      <c r="G50" s="48">
        <v>0.47586206896551725</v>
      </c>
      <c r="H50" s="48">
        <v>0.71034482758620687</v>
      </c>
      <c r="I50" s="49">
        <v>344</v>
      </c>
      <c r="J50" s="50">
        <v>0.84302325581395354</v>
      </c>
      <c r="K50" s="48">
        <v>0.46782178217821785</v>
      </c>
      <c r="L50" s="47">
        <v>322</v>
      </c>
      <c r="M50" s="51">
        <v>0.254950495</v>
      </c>
      <c r="N50" s="49">
        <v>404</v>
      </c>
      <c r="O50" s="47">
        <v>678</v>
      </c>
      <c r="P50" s="49">
        <v>653</v>
      </c>
      <c r="Q50" s="52">
        <f t="shared" si="1"/>
        <v>249</v>
      </c>
      <c r="R50" s="42" t="s">
        <v>203</v>
      </c>
      <c r="S50" s="61" t="s">
        <v>299</v>
      </c>
      <c r="T50" s="62">
        <v>0.21781455913754807</v>
      </c>
      <c r="U50" s="50">
        <v>0.18984954588942712</v>
      </c>
      <c r="V50" s="7" t="s">
        <v>111</v>
      </c>
      <c r="W50">
        <v>322</v>
      </c>
    </row>
    <row r="51" spans="1:23" ht="121.5">
      <c r="A51">
        <v>319</v>
      </c>
      <c r="B51" s="46" t="s">
        <v>112</v>
      </c>
      <c r="C51" s="47" t="s">
        <v>28</v>
      </c>
      <c r="D51" s="47" t="s">
        <v>56</v>
      </c>
      <c r="E51" s="47" t="s">
        <v>57</v>
      </c>
      <c r="F51" s="47">
        <v>585</v>
      </c>
      <c r="G51" s="48">
        <v>0.76923076923076927</v>
      </c>
      <c r="H51" s="48">
        <v>0.83076923076923082</v>
      </c>
      <c r="I51" s="49">
        <v>500</v>
      </c>
      <c r="J51" s="50">
        <v>1.17</v>
      </c>
      <c r="K51" s="48">
        <v>0.67882352941176471</v>
      </c>
      <c r="L51" s="47">
        <v>319</v>
      </c>
      <c r="M51" s="51">
        <v>0.32470588239999998</v>
      </c>
      <c r="N51" s="49">
        <v>850</v>
      </c>
      <c r="O51" s="47">
        <v>850</v>
      </c>
      <c r="P51" s="49">
        <v>958</v>
      </c>
      <c r="Q51" s="52">
        <f t="shared" si="1"/>
        <v>108</v>
      </c>
      <c r="R51" s="42" t="s">
        <v>204</v>
      </c>
      <c r="S51" s="61" t="s">
        <v>300</v>
      </c>
      <c r="T51" s="62">
        <v>2.3463226634006018E-2</v>
      </c>
      <c r="U51" s="50">
        <v>0.14225922097519741</v>
      </c>
      <c r="V51" s="7" t="s">
        <v>56</v>
      </c>
      <c r="W51">
        <v>319</v>
      </c>
    </row>
    <row r="52" spans="1:23" ht="121.5">
      <c r="A52">
        <v>321</v>
      </c>
      <c r="B52" s="46" t="s">
        <v>113</v>
      </c>
      <c r="C52" s="47" t="s">
        <v>52</v>
      </c>
      <c r="D52" s="47" t="s">
        <v>114</v>
      </c>
      <c r="E52" s="47" t="s">
        <v>54</v>
      </c>
      <c r="F52" s="47">
        <v>381</v>
      </c>
      <c r="G52" s="48">
        <v>0.80839895013123364</v>
      </c>
      <c r="H52" s="48">
        <v>3.6745406824146981E-2</v>
      </c>
      <c r="I52" s="49">
        <v>320</v>
      </c>
      <c r="J52" s="50">
        <v>1.190625</v>
      </c>
      <c r="K52" s="48">
        <v>2.6385224274406333E-2</v>
      </c>
      <c r="L52" s="47">
        <v>321</v>
      </c>
      <c r="M52" s="51">
        <v>0.7915567282</v>
      </c>
      <c r="N52" s="49">
        <v>379</v>
      </c>
      <c r="O52" s="47">
        <v>349</v>
      </c>
      <c r="P52" s="49">
        <v>356</v>
      </c>
      <c r="Q52" s="52">
        <f t="shared" si="1"/>
        <v>-23</v>
      </c>
      <c r="R52" s="42" t="s">
        <v>205</v>
      </c>
      <c r="S52" s="61" t="s">
        <v>301</v>
      </c>
      <c r="T52" s="62">
        <v>0.26277011432246661</v>
      </c>
      <c r="U52" s="50">
        <v>1.3494206314258594</v>
      </c>
      <c r="V52" s="7" t="s">
        <v>114</v>
      </c>
      <c r="W52">
        <v>321</v>
      </c>
    </row>
    <row r="53" spans="1:23" ht="86.25">
      <c r="A53">
        <v>325</v>
      </c>
      <c r="B53" s="46" t="s">
        <v>115</v>
      </c>
      <c r="C53" s="47" t="s">
        <v>28</v>
      </c>
      <c r="D53" s="47" t="s">
        <v>111</v>
      </c>
      <c r="E53" s="47" t="s">
        <v>30</v>
      </c>
      <c r="F53" s="47">
        <v>414</v>
      </c>
      <c r="G53" s="48">
        <v>0.68357487922705318</v>
      </c>
      <c r="H53" s="48">
        <v>0.7439613526570048</v>
      </c>
      <c r="I53" s="49">
        <v>400</v>
      </c>
      <c r="J53" s="50">
        <v>1.0349999999999999</v>
      </c>
      <c r="K53" s="48">
        <v>0.56424581005586594</v>
      </c>
      <c r="L53" s="47">
        <v>325</v>
      </c>
      <c r="M53" s="51">
        <v>0.39106145250000002</v>
      </c>
      <c r="N53" s="49">
        <v>537</v>
      </c>
      <c r="O53" s="47">
        <v>958</v>
      </c>
      <c r="P53" s="49">
        <v>961</v>
      </c>
      <c r="Q53" s="52">
        <f t="shared" si="1"/>
        <v>424</v>
      </c>
      <c r="R53" s="44" t="s">
        <v>206</v>
      </c>
      <c r="S53" s="61" t="s">
        <v>302</v>
      </c>
      <c r="T53" s="62">
        <v>0.21781455913754807</v>
      </c>
      <c r="U53" s="50">
        <v>0.18984954588942712</v>
      </c>
      <c r="V53" s="7" t="s">
        <v>111</v>
      </c>
      <c r="W53">
        <v>325</v>
      </c>
    </row>
    <row r="54" spans="1:23" ht="104.25">
      <c r="A54">
        <v>326</v>
      </c>
      <c r="B54" s="46" t="s">
        <v>116</v>
      </c>
      <c r="C54" s="47" t="s">
        <v>28</v>
      </c>
      <c r="D54" s="47" t="s">
        <v>117</v>
      </c>
      <c r="E54" s="47" t="s">
        <v>60</v>
      </c>
      <c r="F54" s="47">
        <v>289</v>
      </c>
      <c r="G54" s="48">
        <v>0.65051903114186849</v>
      </c>
      <c r="H54" s="48">
        <v>0.41522491349480967</v>
      </c>
      <c r="I54" s="49">
        <v>320</v>
      </c>
      <c r="J54" s="50">
        <v>0.90312499999999996</v>
      </c>
      <c r="K54" s="48">
        <v>0.42818428184281843</v>
      </c>
      <c r="L54" s="47">
        <v>326</v>
      </c>
      <c r="M54" s="51">
        <v>0.52845528460000002</v>
      </c>
      <c r="N54" s="49">
        <v>369</v>
      </c>
      <c r="O54" s="47">
        <v>369</v>
      </c>
      <c r="P54" s="49">
        <v>369</v>
      </c>
      <c r="Q54" s="52">
        <f t="shared" si="1"/>
        <v>0</v>
      </c>
      <c r="R54" s="42" t="s">
        <v>207</v>
      </c>
      <c r="S54" s="61" t="s">
        <v>267</v>
      </c>
      <c r="T54" s="62">
        <v>0.24046575429145409</v>
      </c>
      <c r="U54" s="50">
        <v>0.66338566279518585</v>
      </c>
      <c r="V54" s="7" t="s">
        <v>117</v>
      </c>
      <c r="W54">
        <v>326</v>
      </c>
    </row>
    <row r="55" spans="1:23" ht="121.5">
      <c r="A55">
        <v>328</v>
      </c>
      <c r="B55" s="46" t="s">
        <v>118</v>
      </c>
      <c r="C55" s="47" t="s">
        <v>28</v>
      </c>
      <c r="D55" s="47" t="s">
        <v>35</v>
      </c>
      <c r="E55" s="47" t="s">
        <v>36</v>
      </c>
      <c r="F55" s="47">
        <v>509</v>
      </c>
      <c r="G55" s="48">
        <v>0.6011787819253438</v>
      </c>
      <c r="H55" s="48">
        <v>0.63064833005893906</v>
      </c>
      <c r="I55" s="49">
        <v>500</v>
      </c>
      <c r="J55" s="50">
        <v>1.018</v>
      </c>
      <c r="K55" s="48">
        <v>0.52917771883289122</v>
      </c>
      <c r="L55" s="47">
        <v>328</v>
      </c>
      <c r="M55" s="51">
        <v>0.31788079470000002</v>
      </c>
      <c r="N55" s="49">
        <v>754</v>
      </c>
      <c r="O55" s="47">
        <v>783</v>
      </c>
      <c r="P55" s="49">
        <v>803</v>
      </c>
      <c r="Q55" s="52">
        <f t="shared" si="1"/>
        <v>49</v>
      </c>
      <c r="R55" s="42" t="s">
        <v>208</v>
      </c>
      <c r="S55" s="61" t="s">
        <v>303</v>
      </c>
      <c r="T55" s="62">
        <v>-1.4826341973598741E-2</v>
      </c>
      <c r="U55" s="50">
        <v>0.77780923162156312</v>
      </c>
      <c r="V55" s="7" t="s">
        <v>35</v>
      </c>
      <c r="W55">
        <v>328</v>
      </c>
    </row>
    <row r="56" spans="1:23" ht="121.5">
      <c r="A56">
        <v>329</v>
      </c>
      <c r="B56" s="46" t="s">
        <v>119</v>
      </c>
      <c r="C56" s="47" t="s">
        <v>28</v>
      </c>
      <c r="D56" s="47" t="s">
        <v>87</v>
      </c>
      <c r="E56" s="47" t="s">
        <v>57</v>
      </c>
      <c r="F56" s="47">
        <v>403</v>
      </c>
      <c r="G56" s="48">
        <v>0.64764267990074442</v>
      </c>
      <c r="H56" s="48">
        <v>0.77915632754342434</v>
      </c>
      <c r="I56" s="49">
        <v>600</v>
      </c>
      <c r="J56" s="50">
        <v>0.67166666666666663</v>
      </c>
      <c r="K56" s="48">
        <v>0.62897526501766787</v>
      </c>
      <c r="L56" s="47">
        <v>329</v>
      </c>
      <c r="M56" s="51">
        <v>0.29328621910000002</v>
      </c>
      <c r="N56" s="49">
        <v>283</v>
      </c>
      <c r="O56" s="47">
        <v>1659</v>
      </c>
      <c r="P56" s="49">
        <v>1083</v>
      </c>
      <c r="Q56" s="52">
        <f t="shared" si="1"/>
        <v>800</v>
      </c>
      <c r="R56" s="42" t="s">
        <v>209</v>
      </c>
      <c r="S56" s="61" t="s">
        <v>304</v>
      </c>
      <c r="T56" s="62">
        <v>-1.3814711208099267E-2</v>
      </c>
      <c r="U56" s="50">
        <v>0.15100711142795395</v>
      </c>
      <c r="V56" s="7" t="s">
        <v>87</v>
      </c>
      <c r="W56">
        <v>329</v>
      </c>
    </row>
    <row r="57" spans="1:23" ht="69.75">
      <c r="A57">
        <v>330</v>
      </c>
      <c r="B57" s="46" t="s">
        <v>120</v>
      </c>
      <c r="C57" s="47" t="s">
        <v>28</v>
      </c>
      <c r="D57" s="47" t="s">
        <v>43</v>
      </c>
      <c r="E57" s="47" t="s">
        <v>33</v>
      </c>
      <c r="F57" s="47">
        <v>507</v>
      </c>
      <c r="G57" s="48">
        <v>0.2583826429980276</v>
      </c>
      <c r="H57" s="48">
        <v>0.40236686390532544</v>
      </c>
      <c r="I57" s="49">
        <v>500</v>
      </c>
      <c r="J57" s="50">
        <v>1.014</v>
      </c>
      <c r="K57" s="48">
        <v>0.61488673139158578</v>
      </c>
      <c r="L57" s="47">
        <v>330</v>
      </c>
      <c r="M57" s="51">
        <v>0.4207119741</v>
      </c>
      <c r="N57" s="49">
        <v>309</v>
      </c>
      <c r="O57" s="47">
        <v>309</v>
      </c>
      <c r="P57" s="49">
        <v>309</v>
      </c>
      <c r="Q57" s="52">
        <f t="shared" si="1"/>
        <v>0</v>
      </c>
      <c r="R57" s="42" t="s">
        <v>210</v>
      </c>
      <c r="S57" s="61" t="s">
        <v>267</v>
      </c>
      <c r="T57" s="62">
        <v>8.7104569393941206E-2</v>
      </c>
      <c r="U57" s="50">
        <v>0.41277844323099516</v>
      </c>
      <c r="V57" s="7" t="s">
        <v>43</v>
      </c>
      <c r="W57">
        <v>330</v>
      </c>
    </row>
    <row r="58" spans="1:23" ht="87">
      <c r="A58">
        <v>333</v>
      </c>
      <c r="B58" s="46" t="s">
        <v>121</v>
      </c>
      <c r="C58" s="47" t="s">
        <v>28</v>
      </c>
      <c r="D58" s="47" t="s">
        <v>122</v>
      </c>
      <c r="E58" s="47" t="s">
        <v>33</v>
      </c>
      <c r="F58" s="55">
        <v>773</v>
      </c>
      <c r="G58" s="48">
        <v>0.43</v>
      </c>
      <c r="H58" s="48">
        <v>0.17205692108667528</v>
      </c>
      <c r="I58" s="54">
        <v>815</v>
      </c>
      <c r="J58" s="56">
        <v>0.94846625766871162</v>
      </c>
      <c r="K58" s="48">
        <v>0.13672922252010725</v>
      </c>
      <c r="L58" s="55">
        <v>333</v>
      </c>
      <c r="M58" s="56">
        <v>0.45087719298245615</v>
      </c>
      <c r="N58" s="49">
        <v>373</v>
      </c>
      <c r="O58" s="47">
        <v>570</v>
      </c>
      <c r="P58" s="49">
        <v>573</v>
      </c>
      <c r="Q58" s="52">
        <f t="shared" si="1"/>
        <v>200</v>
      </c>
      <c r="R58" s="42" t="s">
        <v>211</v>
      </c>
      <c r="S58" s="61" t="s">
        <v>305</v>
      </c>
      <c r="T58" s="62">
        <v>0.17479112786778059</v>
      </c>
      <c r="U58" s="50">
        <v>0.64786286906113688</v>
      </c>
      <c r="V58" s="13" t="s">
        <v>123</v>
      </c>
      <c r="W58">
        <v>333</v>
      </c>
    </row>
    <row r="59" spans="1:23" ht="51.75">
      <c r="A59">
        <v>339</v>
      </c>
      <c r="B59" s="46" t="s">
        <v>124</v>
      </c>
      <c r="C59" s="47" t="s">
        <v>28</v>
      </c>
      <c r="D59" s="47" t="s">
        <v>85</v>
      </c>
      <c r="E59" s="47" t="s">
        <v>33</v>
      </c>
      <c r="F59" s="47">
        <v>433</v>
      </c>
      <c r="G59" s="48">
        <v>0.27713625866050806</v>
      </c>
      <c r="H59" s="48">
        <v>0.48498845265588914</v>
      </c>
      <c r="I59" s="49">
        <v>400</v>
      </c>
      <c r="J59" s="50">
        <v>1.0825</v>
      </c>
      <c r="K59" s="48">
        <v>0.35135135135135137</v>
      </c>
      <c r="L59" s="47">
        <v>339</v>
      </c>
      <c r="M59" s="51">
        <v>0.35435435440000002</v>
      </c>
      <c r="N59" s="49">
        <v>333</v>
      </c>
      <c r="O59" s="47">
        <v>333</v>
      </c>
      <c r="P59" s="49">
        <v>333</v>
      </c>
      <c r="Q59" s="52">
        <f t="shared" si="1"/>
        <v>0</v>
      </c>
      <c r="R59" s="44" t="s">
        <v>212</v>
      </c>
      <c r="S59" s="64" t="s">
        <v>267</v>
      </c>
      <c r="T59" s="62">
        <v>0.23901860467941727</v>
      </c>
      <c r="U59" s="50">
        <v>0.87094903593970197</v>
      </c>
      <c r="V59" s="7" t="s">
        <v>85</v>
      </c>
      <c r="W59">
        <v>339</v>
      </c>
    </row>
    <row r="60" spans="1:23" ht="105">
      <c r="A60">
        <v>213</v>
      </c>
      <c r="B60" s="46" t="s">
        <v>125</v>
      </c>
      <c r="C60" s="47" t="s">
        <v>126</v>
      </c>
      <c r="D60" s="47" t="s">
        <v>38</v>
      </c>
      <c r="E60" s="47" t="s">
        <v>39</v>
      </c>
      <c r="F60" s="47">
        <v>615</v>
      </c>
      <c r="G60" s="56">
        <v>0.80650406504065042</v>
      </c>
      <c r="H60" s="48">
        <v>0.46794871794871795</v>
      </c>
      <c r="I60" s="49">
        <v>550</v>
      </c>
      <c r="J60" s="50">
        <v>1.1181818181818182</v>
      </c>
      <c r="K60" s="48">
        <v>0.375</v>
      </c>
      <c r="L60" s="47"/>
      <c r="M60" s="51">
        <v>0.28181818180000001</v>
      </c>
      <c r="N60" s="49">
        <v>1320</v>
      </c>
      <c r="O60" s="47">
        <v>971</v>
      </c>
      <c r="P60" s="49">
        <v>971</v>
      </c>
      <c r="Q60" s="52">
        <f t="shared" si="1"/>
        <v>-349</v>
      </c>
      <c r="R60" s="42" t="s">
        <v>213</v>
      </c>
      <c r="S60" s="61" t="s">
        <v>306</v>
      </c>
      <c r="T60" s="62">
        <v>-8.5044097075754527E-2</v>
      </c>
      <c r="U60" s="50">
        <v>0.66956734550040697</v>
      </c>
      <c r="V60" s="14" t="s">
        <v>38</v>
      </c>
      <c r="W60">
        <v>213</v>
      </c>
    </row>
    <row r="61" spans="1:23" ht="126">
      <c r="A61">
        <v>346</v>
      </c>
      <c r="B61" s="46" t="s">
        <v>127</v>
      </c>
      <c r="C61" s="47" t="s">
        <v>126</v>
      </c>
      <c r="D61" s="47" t="s">
        <v>128</v>
      </c>
      <c r="E61" s="47" t="s">
        <v>82</v>
      </c>
      <c r="F61" s="47">
        <v>249</v>
      </c>
      <c r="G61" s="56">
        <v>0.64257028112449799</v>
      </c>
      <c r="H61" s="48">
        <v>0.45348837209302323</v>
      </c>
      <c r="I61" s="49">
        <v>480</v>
      </c>
      <c r="J61" s="50">
        <v>0.51875000000000004</v>
      </c>
      <c r="K61" s="48">
        <v>0.32629355860612458</v>
      </c>
      <c r="L61" s="47"/>
      <c r="M61" s="48">
        <v>0.12671594508975711</v>
      </c>
      <c r="N61" s="54">
        <v>633</v>
      </c>
      <c r="O61" s="55">
        <v>854</v>
      </c>
      <c r="P61" s="49">
        <v>917</v>
      </c>
      <c r="Q61" s="52">
        <f t="shared" si="1"/>
        <v>284</v>
      </c>
      <c r="R61" s="42" t="s">
        <v>214</v>
      </c>
      <c r="S61" s="61" t="s">
        <v>307</v>
      </c>
      <c r="T61" s="62">
        <v>0.13813817139855447</v>
      </c>
      <c r="U61" s="50">
        <v>8.5635029242964858E-2</v>
      </c>
      <c r="V61" s="14" t="s">
        <v>128</v>
      </c>
      <c r="W61">
        <v>346</v>
      </c>
    </row>
    <row r="62" spans="1:23" ht="84">
      <c r="A62">
        <v>404</v>
      </c>
      <c r="B62" s="46" t="s">
        <v>129</v>
      </c>
      <c r="C62" s="47" t="s">
        <v>126</v>
      </c>
      <c r="D62" s="47" t="s">
        <v>130</v>
      </c>
      <c r="E62" s="47" t="s">
        <v>82</v>
      </c>
      <c r="F62" s="47">
        <v>349</v>
      </c>
      <c r="G62" s="56">
        <v>0.74212034383954151</v>
      </c>
      <c r="H62" s="48">
        <v>0.67460317460317465</v>
      </c>
      <c r="I62" s="49">
        <v>804</v>
      </c>
      <c r="J62" s="50">
        <v>0.43407960199004975</v>
      </c>
      <c r="K62" s="48">
        <v>0.57719298245614037</v>
      </c>
      <c r="L62" s="47"/>
      <c r="M62" s="51">
        <v>0.22105263159999999</v>
      </c>
      <c r="N62" s="49">
        <v>570</v>
      </c>
      <c r="O62" s="47">
        <v>670</v>
      </c>
      <c r="P62" s="49">
        <v>649</v>
      </c>
      <c r="Q62" s="52">
        <f t="shared" si="1"/>
        <v>79</v>
      </c>
      <c r="R62" s="44" t="s">
        <v>215</v>
      </c>
      <c r="S62" s="61" t="s">
        <v>308</v>
      </c>
      <c r="T62" s="62">
        <v>1.3169259110027788E-2</v>
      </c>
      <c r="U62" s="50">
        <v>0.42442034712892385</v>
      </c>
      <c r="V62" s="14" t="s">
        <v>130</v>
      </c>
      <c r="W62">
        <v>404</v>
      </c>
    </row>
    <row r="63" spans="1:23" ht="104.25">
      <c r="A63">
        <v>220</v>
      </c>
      <c r="B63" s="46" t="s">
        <v>131</v>
      </c>
      <c r="C63" s="47" t="s">
        <v>126</v>
      </c>
      <c r="D63" s="47" t="s">
        <v>132</v>
      </c>
      <c r="E63" s="47" t="s">
        <v>82</v>
      </c>
      <c r="F63" s="47">
        <v>278</v>
      </c>
      <c r="G63" s="56">
        <v>0.51438848920863312</v>
      </c>
      <c r="H63" s="48">
        <v>0.45794392523364486</v>
      </c>
      <c r="I63" s="49">
        <v>450</v>
      </c>
      <c r="J63" s="50">
        <v>0.61777777777777776</v>
      </c>
      <c r="K63" s="48">
        <v>0.26555023923444976</v>
      </c>
      <c r="L63" s="47"/>
      <c r="M63" s="51">
        <v>0.2248803828</v>
      </c>
      <c r="N63" s="49">
        <v>418</v>
      </c>
      <c r="O63" s="47">
        <v>501</v>
      </c>
      <c r="P63" s="49">
        <v>445</v>
      </c>
      <c r="Q63" s="52">
        <f t="shared" si="1"/>
        <v>27</v>
      </c>
      <c r="R63" s="42" t="s">
        <v>216</v>
      </c>
      <c r="S63" s="61" t="s">
        <v>262</v>
      </c>
      <c r="T63" s="62">
        <v>2.9305344140831021E-2</v>
      </c>
      <c r="U63" s="50">
        <v>0.53780489971114376</v>
      </c>
      <c r="V63" s="14" t="s">
        <v>132</v>
      </c>
      <c r="W63">
        <v>220</v>
      </c>
    </row>
    <row r="64" spans="1:23" ht="121.5">
      <c r="A64">
        <v>262</v>
      </c>
      <c r="B64" s="46" t="s">
        <v>133</v>
      </c>
      <c r="C64" s="47" t="s">
        <v>126</v>
      </c>
      <c r="D64" s="47" t="s">
        <v>132</v>
      </c>
      <c r="E64" s="47" t="s">
        <v>82</v>
      </c>
      <c r="F64" s="47">
        <v>349</v>
      </c>
      <c r="G64" s="56">
        <v>0.5902578796561605</v>
      </c>
      <c r="H64" s="48">
        <v>0.54804270462633453</v>
      </c>
      <c r="I64" s="49">
        <v>500</v>
      </c>
      <c r="J64" s="50">
        <v>0.69799999999999995</v>
      </c>
      <c r="K64" s="48">
        <v>0.50954653937947492</v>
      </c>
      <c r="L64" s="47"/>
      <c r="M64" s="51">
        <v>0.15155131259999999</v>
      </c>
      <c r="N64" s="49">
        <v>838</v>
      </c>
      <c r="O64" s="47">
        <v>1073</v>
      </c>
      <c r="P64" s="49">
        <v>877</v>
      </c>
      <c r="Q64" s="52">
        <f t="shared" si="1"/>
        <v>39</v>
      </c>
      <c r="R64" s="42" t="s">
        <v>217</v>
      </c>
      <c r="S64" s="61" t="s">
        <v>309</v>
      </c>
      <c r="T64" s="62">
        <v>2.9305344140831021E-2</v>
      </c>
      <c r="U64" s="50">
        <v>0.53780489971114376</v>
      </c>
      <c r="V64" s="14" t="s">
        <v>132</v>
      </c>
      <c r="W64">
        <v>262</v>
      </c>
    </row>
    <row r="65" spans="1:23" ht="104.25">
      <c r="A65">
        <v>264</v>
      </c>
      <c r="B65" s="46" t="s">
        <v>134</v>
      </c>
      <c r="C65" s="47" t="s">
        <v>126</v>
      </c>
      <c r="D65" s="47" t="s">
        <v>135</v>
      </c>
      <c r="E65" s="47" t="s">
        <v>39</v>
      </c>
      <c r="F65" s="47">
        <v>342</v>
      </c>
      <c r="G65" s="56">
        <v>0.783625730994152</v>
      </c>
      <c r="H65" s="48">
        <v>0.58130081300813008</v>
      </c>
      <c r="I65" s="49">
        <v>400</v>
      </c>
      <c r="J65" s="50">
        <v>0.85499999999999998</v>
      </c>
      <c r="K65" s="48">
        <v>0.36952380952380953</v>
      </c>
      <c r="L65" s="47"/>
      <c r="M65" s="51">
        <v>0.2476190476</v>
      </c>
      <c r="N65" s="49">
        <v>525</v>
      </c>
      <c r="O65" s="47">
        <v>873</v>
      </c>
      <c r="P65" s="49">
        <v>587</v>
      </c>
      <c r="Q65" s="52">
        <f t="shared" si="1"/>
        <v>62</v>
      </c>
      <c r="R65" s="42" t="s">
        <v>218</v>
      </c>
      <c r="S65" s="61" t="s">
        <v>310</v>
      </c>
      <c r="T65" s="62">
        <v>0.30114998895127593</v>
      </c>
      <c r="U65" s="50">
        <v>0.97869000950381879</v>
      </c>
      <c r="V65" s="14" t="s">
        <v>135</v>
      </c>
      <c r="W65">
        <v>264</v>
      </c>
    </row>
    <row r="66" spans="1:23" ht="86.25">
      <c r="A66">
        <v>292</v>
      </c>
      <c r="B66" s="46" t="s">
        <v>136</v>
      </c>
      <c r="C66" s="47" t="s">
        <v>137</v>
      </c>
      <c r="D66" s="47" t="s">
        <v>138</v>
      </c>
      <c r="E66" s="47" t="s">
        <v>139</v>
      </c>
      <c r="F66" s="55">
        <v>661</v>
      </c>
      <c r="G66" s="56">
        <v>0.39</v>
      </c>
      <c r="H66" s="48">
        <v>6.2630480167014613E-2</v>
      </c>
      <c r="I66" s="54">
        <v>674</v>
      </c>
      <c r="J66" s="56">
        <v>0.98071216617210677</v>
      </c>
      <c r="K66" s="48">
        <v>2.197802197802198E-2</v>
      </c>
      <c r="L66" s="55"/>
      <c r="M66" s="48">
        <v>0.73333333333333328</v>
      </c>
      <c r="N66" s="49">
        <v>273</v>
      </c>
      <c r="O66" s="47">
        <v>345</v>
      </c>
      <c r="P66" s="49">
        <v>353</v>
      </c>
      <c r="Q66" s="52">
        <f t="shared" si="1"/>
        <v>80</v>
      </c>
      <c r="R66" s="44" t="s">
        <v>219</v>
      </c>
      <c r="S66" s="61" t="s">
        <v>184</v>
      </c>
      <c r="T66" s="62">
        <v>0.30810821383294884</v>
      </c>
      <c r="U66" s="50">
        <v>1.004584441296194</v>
      </c>
      <c r="V66" s="13" t="s">
        <v>138</v>
      </c>
      <c r="W66">
        <v>292</v>
      </c>
    </row>
    <row r="67" spans="1:23" ht="87">
      <c r="A67">
        <v>290</v>
      </c>
      <c r="B67" s="46" t="s">
        <v>140</v>
      </c>
      <c r="C67" s="47" t="s">
        <v>126</v>
      </c>
      <c r="D67" s="47" t="s">
        <v>132</v>
      </c>
      <c r="E67" s="47" t="s">
        <v>82</v>
      </c>
      <c r="F67" s="47">
        <v>305</v>
      </c>
      <c r="G67" s="56">
        <v>0.35737704918032787</v>
      </c>
      <c r="H67" s="48">
        <v>0.57017543859649122</v>
      </c>
      <c r="I67" s="49">
        <v>360</v>
      </c>
      <c r="J67" s="50">
        <v>0.84722222222222221</v>
      </c>
      <c r="K67" s="48">
        <v>0.49568965517241381</v>
      </c>
      <c r="L67" s="47"/>
      <c r="M67" s="51">
        <v>0.14439655169999999</v>
      </c>
      <c r="N67" s="49">
        <v>464</v>
      </c>
      <c r="O67" s="47">
        <v>794</v>
      </c>
      <c r="P67" s="49">
        <v>1019</v>
      </c>
      <c r="Q67" s="52">
        <f t="shared" ref="Q67:Q75" si="2">+P67-N67</f>
        <v>555</v>
      </c>
      <c r="R67" s="42" t="s">
        <v>220</v>
      </c>
      <c r="S67" s="61" t="s">
        <v>311</v>
      </c>
      <c r="T67" s="62">
        <v>2.9305344140831021E-2</v>
      </c>
      <c r="U67" s="50">
        <v>0.53780489971114376</v>
      </c>
      <c r="V67" s="14" t="s">
        <v>132</v>
      </c>
      <c r="W67">
        <v>290</v>
      </c>
    </row>
    <row r="68" spans="1:23" ht="104.25">
      <c r="A68">
        <v>302</v>
      </c>
      <c r="B68" s="46" t="s">
        <v>141</v>
      </c>
      <c r="C68" s="47" t="s">
        <v>126</v>
      </c>
      <c r="D68" s="47" t="s">
        <v>38</v>
      </c>
      <c r="E68" s="47" t="s">
        <v>39</v>
      </c>
      <c r="F68" s="47">
        <v>543</v>
      </c>
      <c r="G68" s="56">
        <v>0.55064456721915289</v>
      </c>
      <c r="H68" s="48">
        <v>0.47002398081534774</v>
      </c>
      <c r="I68" s="49">
        <v>465</v>
      </c>
      <c r="J68" s="50">
        <v>1.167741935483871</v>
      </c>
      <c r="K68" s="48">
        <v>0.40490797546012269</v>
      </c>
      <c r="L68" s="47"/>
      <c r="M68" s="51">
        <v>0.29907975460000003</v>
      </c>
      <c r="N68" s="49">
        <v>652</v>
      </c>
      <c r="O68" s="47">
        <v>794</v>
      </c>
      <c r="P68" s="49">
        <v>730</v>
      </c>
      <c r="Q68" s="52">
        <f t="shared" si="2"/>
        <v>78</v>
      </c>
      <c r="R68" s="42" t="s">
        <v>221</v>
      </c>
      <c r="S68" s="61" t="s">
        <v>312</v>
      </c>
      <c r="T68" s="62">
        <v>-8.5044097075754527E-2</v>
      </c>
      <c r="U68" s="50">
        <v>0.66956734550040697</v>
      </c>
      <c r="V68" s="14" t="s">
        <v>38</v>
      </c>
      <c r="W68">
        <v>302</v>
      </c>
    </row>
    <row r="69" spans="1:23" ht="105">
      <c r="A69">
        <v>409</v>
      </c>
      <c r="B69" s="46" t="s">
        <v>142</v>
      </c>
      <c r="C69" s="47" t="s">
        <v>126</v>
      </c>
      <c r="D69" s="47" t="s">
        <v>143</v>
      </c>
      <c r="E69" s="47" t="s">
        <v>60</v>
      </c>
      <c r="F69" s="47">
        <v>284</v>
      </c>
      <c r="G69" s="56">
        <v>0.28169014084507044</v>
      </c>
      <c r="H69" s="48">
        <v>0.24725274725274726</v>
      </c>
      <c r="I69" s="49">
        <v>440</v>
      </c>
      <c r="J69" s="50">
        <v>0.6454545454545455</v>
      </c>
      <c r="K69" s="48">
        <v>7.0588235294117646E-2</v>
      </c>
      <c r="L69" s="47"/>
      <c r="M69" s="51">
        <v>0.44705882349999998</v>
      </c>
      <c r="N69" s="49">
        <v>85</v>
      </c>
      <c r="O69" s="47">
        <v>85</v>
      </c>
      <c r="P69" s="49">
        <v>85</v>
      </c>
      <c r="Q69" s="52">
        <f t="shared" si="2"/>
        <v>0</v>
      </c>
      <c r="R69" s="42" t="s">
        <v>222</v>
      </c>
      <c r="S69" s="61" t="s">
        <v>267</v>
      </c>
      <c r="T69" s="62">
        <v>1.6146642374427522</v>
      </c>
      <c r="U69" s="50">
        <v>2.1167171211361429</v>
      </c>
      <c r="V69" s="14" t="s">
        <v>143</v>
      </c>
      <c r="W69">
        <v>409</v>
      </c>
    </row>
    <row r="70" spans="1:23" ht="87">
      <c r="A70">
        <v>324</v>
      </c>
      <c r="B70" s="46" t="s">
        <v>144</v>
      </c>
      <c r="C70" s="47" t="s">
        <v>126</v>
      </c>
      <c r="D70" s="47" t="s">
        <v>145</v>
      </c>
      <c r="E70" s="47" t="s">
        <v>39</v>
      </c>
      <c r="F70" s="47">
        <v>442</v>
      </c>
      <c r="G70" s="56">
        <v>0.43665158371040724</v>
      </c>
      <c r="H70" s="48">
        <v>0.45121951219512196</v>
      </c>
      <c r="I70" s="49">
        <v>450</v>
      </c>
      <c r="J70" s="50">
        <v>0.98222222222222222</v>
      </c>
      <c r="K70" s="48">
        <v>0.32500000000000001</v>
      </c>
      <c r="L70" s="47"/>
      <c r="M70" s="51">
        <v>0.36</v>
      </c>
      <c r="N70" s="49">
        <v>400</v>
      </c>
      <c r="O70" s="47">
        <v>544</v>
      </c>
      <c r="P70" s="49">
        <v>545</v>
      </c>
      <c r="Q70" s="52">
        <f t="shared" si="2"/>
        <v>145</v>
      </c>
      <c r="R70" s="42" t="s">
        <v>223</v>
      </c>
      <c r="S70" s="61" t="s">
        <v>296</v>
      </c>
      <c r="T70" s="62">
        <v>-0.10575130917433088</v>
      </c>
      <c r="U70" s="50">
        <v>0.52772167050898944</v>
      </c>
      <c r="V70" s="14" t="s">
        <v>145</v>
      </c>
      <c r="W70">
        <v>324</v>
      </c>
    </row>
    <row r="71" spans="1:23" ht="105">
      <c r="A71">
        <v>327</v>
      </c>
      <c r="B71" s="46" t="s">
        <v>146</v>
      </c>
      <c r="C71" s="47" t="s">
        <v>126</v>
      </c>
      <c r="D71" s="47" t="s">
        <v>38</v>
      </c>
      <c r="E71" s="47" t="s">
        <v>39</v>
      </c>
      <c r="F71" s="47">
        <v>480</v>
      </c>
      <c r="G71" s="56">
        <v>0.87291666666666667</v>
      </c>
      <c r="H71" s="48">
        <v>0.56629834254143652</v>
      </c>
      <c r="I71" s="49">
        <v>450</v>
      </c>
      <c r="J71" s="50">
        <v>1.0666666666666667</v>
      </c>
      <c r="K71" s="48">
        <v>0.44399460188933876</v>
      </c>
      <c r="L71" s="47"/>
      <c r="M71" s="51">
        <v>0.3076923077</v>
      </c>
      <c r="N71" s="49">
        <v>741</v>
      </c>
      <c r="O71" s="47">
        <v>1076</v>
      </c>
      <c r="P71" s="49">
        <v>1131</v>
      </c>
      <c r="Q71" s="52">
        <f t="shared" si="2"/>
        <v>390</v>
      </c>
      <c r="R71" s="42" t="s">
        <v>224</v>
      </c>
      <c r="S71" s="61" t="s">
        <v>313</v>
      </c>
      <c r="T71" s="62">
        <v>-8.5044097075754527E-2</v>
      </c>
      <c r="U71" s="50">
        <v>0.66956734550040697</v>
      </c>
      <c r="V71" s="14" t="s">
        <v>38</v>
      </c>
      <c r="W71">
        <v>327</v>
      </c>
    </row>
    <row r="72" spans="1:23" ht="52.5">
      <c r="A72">
        <v>332</v>
      </c>
      <c r="B72" s="46" t="s">
        <v>147</v>
      </c>
      <c r="C72" s="47" t="s">
        <v>126</v>
      </c>
      <c r="D72" s="47" t="s">
        <v>117</v>
      </c>
      <c r="E72" s="47" t="s">
        <v>33</v>
      </c>
      <c r="F72" s="47">
        <v>454</v>
      </c>
      <c r="G72" s="56">
        <v>0.70484581497797361</v>
      </c>
      <c r="H72" s="48">
        <v>0.69908814589665658</v>
      </c>
      <c r="I72" s="49">
        <v>700</v>
      </c>
      <c r="J72" s="50">
        <v>0.64857142857142858</v>
      </c>
      <c r="K72" s="48">
        <v>0.61415929203539821</v>
      </c>
      <c r="L72" s="47"/>
      <c r="M72" s="51">
        <v>0.3469026549</v>
      </c>
      <c r="N72" s="49">
        <v>565</v>
      </c>
      <c r="O72" s="47">
        <v>565</v>
      </c>
      <c r="P72" s="49">
        <v>565</v>
      </c>
      <c r="Q72" s="52">
        <f t="shared" si="2"/>
        <v>0</v>
      </c>
      <c r="R72" s="42" t="s">
        <v>225</v>
      </c>
      <c r="S72" s="61" t="s">
        <v>267</v>
      </c>
      <c r="T72" s="62">
        <v>0.24046575429145409</v>
      </c>
      <c r="U72" s="50">
        <v>0.66338566279518585</v>
      </c>
      <c r="V72" s="14" t="s">
        <v>117</v>
      </c>
      <c r="W72">
        <v>332</v>
      </c>
    </row>
    <row r="73" spans="1:23" ht="104.25">
      <c r="A73">
        <v>336</v>
      </c>
      <c r="B73" s="46" t="s">
        <v>148</v>
      </c>
      <c r="C73" s="47" t="s">
        <v>126</v>
      </c>
      <c r="D73" s="47" t="s">
        <v>38</v>
      </c>
      <c r="E73" s="47" t="s">
        <v>39</v>
      </c>
      <c r="F73" s="47">
        <v>258</v>
      </c>
      <c r="G73" s="56">
        <v>0.39147286821705424</v>
      </c>
      <c r="H73" s="48">
        <v>0.31606217616580312</v>
      </c>
      <c r="I73" s="49">
        <v>278</v>
      </c>
      <c r="J73" s="50">
        <v>0.92805755395683454</v>
      </c>
      <c r="K73" s="48">
        <v>0.25284090909090912</v>
      </c>
      <c r="L73" s="47"/>
      <c r="M73" s="51">
        <v>0.21875</v>
      </c>
      <c r="N73" s="49">
        <v>352</v>
      </c>
      <c r="O73" s="47">
        <v>635</v>
      </c>
      <c r="P73" s="49">
        <v>584</v>
      </c>
      <c r="Q73" s="52">
        <f t="shared" si="2"/>
        <v>232</v>
      </c>
      <c r="R73" s="42" t="s">
        <v>226</v>
      </c>
      <c r="S73" s="61" t="s">
        <v>314</v>
      </c>
      <c r="T73" s="62">
        <v>-8.5044097075754527E-2</v>
      </c>
      <c r="U73" s="50">
        <v>0.66956734550040697</v>
      </c>
      <c r="V73" s="14" t="s">
        <v>38</v>
      </c>
      <c r="W73">
        <v>336</v>
      </c>
    </row>
    <row r="74" spans="1:23" ht="87">
      <c r="A74">
        <v>335</v>
      </c>
      <c r="B74" s="46" t="s">
        <v>149</v>
      </c>
      <c r="C74" s="47" t="s">
        <v>126</v>
      </c>
      <c r="D74" s="47" t="s">
        <v>130</v>
      </c>
      <c r="E74" s="47" t="s">
        <v>82</v>
      </c>
      <c r="F74" s="47">
        <v>442</v>
      </c>
      <c r="G74" s="56">
        <v>0.74434389140271495</v>
      </c>
      <c r="H74" s="48">
        <v>0.792332268370607</v>
      </c>
      <c r="I74" s="49">
        <v>500</v>
      </c>
      <c r="J74" s="50">
        <v>0.88400000000000001</v>
      </c>
      <c r="K74" s="48">
        <v>0.46683046683046681</v>
      </c>
      <c r="L74" s="47"/>
      <c r="M74" s="51">
        <v>0.24324324319999999</v>
      </c>
      <c r="N74" s="49">
        <v>407</v>
      </c>
      <c r="O74" s="47">
        <v>840</v>
      </c>
      <c r="P74" s="49">
        <v>835</v>
      </c>
      <c r="Q74" s="52">
        <f t="shared" si="2"/>
        <v>428</v>
      </c>
      <c r="R74" s="42" t="s">
        <v>227</v>
      </c>
      <c r="S74" s="61" t="s">
        <v>315</v>
      </c>
      <c r="T74" s="62">
        <v>1.3169259110027788E-2</v>
      </c>
      <c r="U74" s="50">
        <v>0.42442034712892385</v>
      </c>
      <c r="V74" s="14" t="s">
        <v>130</v>
      </c>
      <c r="W74">
        <v>335</v>
      </c>
    </row>
    <row r="75" spans="1:23" ht="104.25">
      <c r="A75">
        <v>338</v>
      </c>
      <c r="B75" s="46" t="s">
        <v>150</v>
      </c>
      <c r="C75" s="47" t="s">
        <v>126</v>
      </c>
      <c r="D75" s="47" t="s">
        <v>145</v>
      </c>
      <c r="E75" s="47" t="s">
        <v>39</v>
      </c>
      <c r="F75" s="47">
        <v>362</v>
      </c>
      <c r="G75" s="56">
        <v>0.75966850828729282</v>
      </c>
      <c r="H75" s="48">
        <v>0.52509652509652505</v>
      </c>
      <c r="I75" s="49">
        <v>520</v>
      </c>
      <c r="J75" s="50">
        <v>0.69615384615384612</v>
      </c>
      <c r="K75" s="48">
        <v>0.3086053412462908</v>
      </c>
      <c r="L75" s="47"/>
      <c r="M75" s="51">
        <v>0.21661721070000001</v>
      </c>
      <c r="N75" s="49">
        <v>674</v>
      </c>
      <c r="O75" s="47">
        <v>831</v>
      </c>
      <c r="P75" s="49">
        <v>830</v>
      </c>
      <c r="Q75" s="52">
        <f t="shared" si="2"/>
        <v>156</v>
      </c>
      <c r="R75" s="42" t="s">
        <v>228</v>
      </c>
      <c r="S75" s="61" t="s">
        <v>261</v>
      </c>
      <c r="T75" s="62">
        <v>-0.10575130917433088</v>
      </c>
      <c r="U75" s="50">
        <v>0.52772167050898944</v>
      </c>
      <c r="V75" s="14" t="s">
        <v>145</v>
      </c>
      <c r="W75">
        <v>338</v>
      </c>
    </row>
    <row r="76" spans="1:23" ht="21">
      <c r="B76" s="57" t="s">
        <v>151</v>
      </c>
      <c r="C76" s="57"/>
      <c r="D76" s="57"/>
      <c r="E76" s="57"/>
      <c r="F76" s="58">
        <f>+SUM(F3:F75)</f>
        <v>28082</v>
      </c>
      <c r="G76" s="59">
        <f>+AVERAGE(G3:G75)</f>
        <v>0.5593454032780163</v>
      </c>
      <c r="H76" s="59">
        <f>+AVERAGE(H3:H75)</f>
        <v>0.49647580862366192</v>
      </c>
      <c r="I76" s="58">
        <f>+SUM(I3:I75)</f>
        <v>32332</v>
      </c>
      <c r="J76" s="59">
        <f>+AVERAGE(J3:J75)</f>
        <v>0.88016939992182763</v>
      </c>
      <c r="K76" s="59">
        <f>+AVERAGE(K3:K75)</f>
        <v>0.39737676616782086</v>
      </c>
      <c r="L76" s="60"/>
      <c r="M76" s="59">
        <f>+AVERAGE(M3:M75)</f>
        <v>0.3818508065600642</v>
      </c>
      <c r="N76" s="58">
        <f>+SUM(N3:N75)</f>
        <v>35020</v>
      </c>
      <c r="O76" s="58">
        <f>+SUM(O3:O75)</f>
        <v>46052</v>
      </c>
      <c r="P76" s="58">
        <f>+SUM(P3:P75)</f>
        <v>46581</v>
      </c>
      <c r="Q76" s="58">
        <f>+SUM(Q3:Q75)</f>
        <v>11561</v>
      </c>
      <c r="R76" s="15"/>
      <c r="S76" s="67"/>
      <c r="T76" s="59">
        <f>+AVERAGE(T3:T75)</f>
        <v>0.13018706728115745</v>
      </c>
      <c r="U76" s="59">
        <f>+AVERAGE(U3:U75)</f>
        <v>0.52175556648159649</v>
      </c>
      <c r="V76" s="14"/>
    </row>
    <row r="77" spans="1:23">
      <c r="G77" s="37"/>
      <c r="H77" s="37"/>
      <c r="I77" s="38"/>
      <c r="J77" s="38"/>
      <c r="K77" s="38"/>
      <c r="M77" s="38"/>
      <c r="N77" s="38"/>
      <c r="Q77" s="39"/>
      <c r="R77" s="18"/>
      <c r="S77" s="29"/>
    </row>
    <row r="78" spans="1:23">
      <c r="G78" s="37"/>
      <c r="H78" s="37"/>
      <c r="I78" s="38"/>
      <c r="J78" s="38"/>
      <c r="K78" s="38"/>
      <c r="M78" s="38"/>
      <c r="N78" s="38"/>
    </row>
    <row r="79" spans="1:23">
      <c r="G79" s="37"/>
      <c r="H79" s="37"/>
      <c r="I79" s="38"/>
      <c r="J79" s="38"/>
      <c r="K79" s="38"/>
      <c r="M79" s="38"/>
      <c r="N79" s="38"/>
    </row>
    <row r="80" spans="1:23">
      <c r="G80" s="37"/>
      <c r="H80" s="37"/>
      <c r="I80" s="38"/>
      <c r="J80" s="38"/>
      <c r="K80" s="38"/>
      <c r="M80" s="38"/>
      <c r="N80" s="38"/>
    </row>
    <row r="81" spans="1:24" s="17" customFormat="1">
      <c r="A81"/>
      <c r="B81" s="16"/>
      <c r="C81" s="16"/>
      <c r="D81" s="16"/>
      <c r="E81" s="16"/>
      <c r="F81" s="16"/>
      <c r="G81" s="37"/>
      <c r="H81" s="37"/>
      <c r="I81" s="38"/>
      <c r="J81" s="38"/>
      <c r="K81" s="38"/>
      <c r="L81" s="16"/>
      <c r="M81" s="38"/>
      <c r="N81" s="38"/>
      <c r="O81" s="16"/>
      <c r="P81" s="16"/>
      <c r="Q81" s="16"/>
      <c r="S81" s="7"/>
      <c r="T81" s="41"/>
      <c r="U81" s="16"/>
      <c r="V81" s="7"/>
      <c r="W81"/>
      <c r="X81"/>
    </row>
    <row r="82" spans="1:24" s="17" customFormat="1">
      <c r="A82"/>
      <c r="B82" s="16"/>
      <c r="C82" s="16"/>
      <c r="D82" s="16"/>
      <c r="E82" s="16"/>
      <c r="F82" s="16"/>
      <c r="G82" s="37"/>
      <c r="H82" s="37"/>
      <c r="I82" s="38"/>
      <c r="J82" s="38"/>
      <c r="K82" s="38"/>
      <c r="L82" s="16"/>
      <c r="M82" s="38"/>
      <c r="N82" s="38"/>
      <c r="O82" s="16"/>
      <c r="P82" s="16"/>
      <c r="Q82" s="16"/>
      <c r="S82" s="7"/>
      <c r="T82" s="41"/>
      <c r="U82" s="16"/>
      <c r="V82" s="7"/>
      <c r="W82"/>
      <c r="X82"/>
    </row>
    <row r="83" spans="1:24" s="17" customFormat="1">
      <c r="A83"/>
      <c r="B83" s="16"/>
      <c r="C83" s="16"/>
      <c r="D83" s="16"/>
      <c r="E83" s="16"/>
      <c r="F83" s="16"/>
      <c r="G83" s="37"/>
      <c r="H83" s="37"/>
      <c r="I83" s="38"/>
      <c r="J83" s="38"/>
      <c r="K83" s="38"/>
      <c r="L83" s="16"/>
      <c r="M83" s="38"/>
      <c r="N83" s="38"/>
      <c r="O83" s="16"/>
      <c r="P83" s="16"/>
      <c r="Q83" s="16"/>
      <c r="S83" s="7"/>
      <c r="T83" s="41"/>
      <c r="U83" s="16"/>
      <c r="V83" s="7"/>
      <c r="W83"/>
      <c r="X83"/>
    </row>
    <row r="84" spans="1:24" s="17" customFormat="1">
      <c r="A84"/>
      <c r="B84" s="16"/>
      <c r="C84" s="16"/>
      <c r="D84" s="16"/>
      <c r="E84" s="16"/>
      <c r="F84" s="16"/>
      <c r="G84" s="37"/>
      <c r="H84" s="37"/>
      <c r="I84" s="38"/>
      <c r="J84" s="38"/>
      <c r="K84" s="38"/>
      <c r="L84" s="16"/>
      <c r="M84" s="38"/>
      <c r="N84" s="38"/>
      <c r="O84" s="16"/>
      <c r="P84" s="16"/>
      <c r="Q84" s="16"/>
      <c r="S84" s="7"/>
      <c r="T84" s="41"/>
      <c r="U84" s="16"/>
      <c r="V84" s="7"/>
      <c r="W84"/>
      <c r="X84"/>
    </row>
    <row r="85" spans="1:24" s="17" customFormat="1">
      <c r="A85"/>
      <c r="B85" s="16"/>
      <c r="C85" s="16"/>
      <c r="D85" s="16"/>
      <c r="E85" s="16"/>
      <c r="F85" s="16"/>
      <c r="G85" s="37"/>
      <c r="H85" s="37"/>
      <c r="I85" s="38"/>
      <c r="J85" s="38"/>
      <c r="K85" s="38"/>
      <c r="L85" s="16"/>
      <c r="M85" s="38"/>
      <c r="N85" s="38"/>
      <c r="O85" s="16"/>
      <c r="P85" s="16"/>
      <c r="Q85" s="16"/>
      <c r="S85" s="7"/>
      <c r="T85" s="41"/>
      <c r="U85" s="16"/>
      <c r="V85" s="7"/>
      <c r="W85"/>
      <c r="X85"/>
    </row>
    <row r="86" spans="1:24" s="17" customFormat="1">
      <c r="A86"/>
      <c r="B86" s="16"/>
      <c r="C86" s="16"/>
      <c r="D86" s="16"/>
      <c r="E86" s="16"/>
      <c r="F86" s="16"/>
      <c r="G86" s="37"/>
      <c r="H86" s="37"/>
      <c r="I86" s="38"/>
      <c r="J86" s="38"/>
      <c r="K86" s="38"/>
      <c r="L86" s="16"/>
      <c r="M86" s="38"/>
      <c r="N86" s="38"/>
      <c r="O86" s="16"/>
      <c r="P86" s="16"/>
      <c r="Q86" s="16"/>
      <c r="S86" s="7"/>
      <c r="T86" s="41"/>
      <c r="U86" s="16"/>
      <c r="V86" s="7"/>
      <c r="W86"/>
      <c r="X86"/>
    </row>
    <row r="87" spans="1:24" s="17" customFormat="1">
      <c r="A87"/>
      <c r="B87" s="16"/>
      <c r="C87" s="16"/>
      <c r="D87" s="16"/>
      <c r="E87" s="16"/>
      <c r="F87" s="16"/>
      <c r="G87" s="37"/>
      <c r="H87" s="37"/>
      <c r="I87" s="38"/>
      <c r="J87" s="38"/>
      <c r="K87" s="38"/>
      <c r="L87" s="16"/>
      <c r="M87" s="38"/>
      <c r="N87" s="38"/>
      <c r="O87" s="16"/>
      <c r="P87" s="16"/>
      <c r="Q87" s="16"/>
      <c r="S87" s="7"/>
      <c r="T87" s="41"/>
      <c r="U87" s="16"/>
      <c r="V87" s="7"/>
      <c r="W87"/>
      <c r="X87"/>
    </row>
    <row r="88" spans="1:24" s="17" customFormat="1">
      <c r="A88"/>
      <c r="B88" s="16"/>
      <c r="C88" s="16"/>
      <c r="D88" s="16"/>
      <c r="E88" s="16"/>
      <c r="F88" s="16"/>
      <c r="G88" s="37"/>
      <c r="H88" s="37"/>
      <c r="I88" s="38"/>
      <c r="J88" s="38"/>
      <c r="K88" s="38"/>
      <c r="L88" s="16"/>
      <c r="M88" s="38"/>
      <c r="N88" s="38"/>
      <c r="O88" s="16"/>
      <c r="P88" s="16"/>
      <c r="Q88" s="16"/>
      <c r="S88" s="7"/>
      <c r="T88" s="41"/>
      <c r="U88" s="16"/>
      <c r="V88" s="7"/>
      <c r="W88"/>
      <c r="X88"/>
    </row>
    <row r="89" spans="1:24" s="17" customFormat="1">
      <c r="A89"/>
      <c r="B89" s="16"/>
      <c r="C89" s="16"/>
      <c r="D89" s="16"/>
      <c r="E89" s="16"/>
      <c r="F89" s="16"/>
      <c r="G89" s="37"/>
      <c r="H89" s="37"/>
      <c r="I89" s="38"/>
      <c r="J89" s="38"/>
      <c r="K89" s="38"/>
      <c r="L89" s="16"/>
      <c r="M89" s="38"/>
      <c r="N89" s="38"/>
      <c r="O89" s="16"/>
      <c r="P89" s="16"/>
      <c r="Q89" s="16"/>
      <c r="S89" s="7"/>
      <c r="T89" s="41"/>
      <c r="U89" s="16"/>
      <c r="V89" s="7"/>
      <c r="W89"/>
      <c r="X89"/>
    </row>
    <row r="90" spans="1:24" s="17" customFormat="1">
      <c r="A90"/>
      <c r="B90" s="16"/>
      <c r="C90" s="16"/>
      <c r="D90" s="16"/>
      <c r="E90" s="16"/>
      <c r="F90" s="16"/>
      <c r="G90" s="37"/>
      <c r="H90" s="37"/>
      <c r="I90" s="38"/>
      <c r="J90" s="38"/>
      <c r="K90" s="38"/>
      <c r="L90" s="16"/>
      <c r="M90" s="38"/>
      <c r="N90" s="38"/>
      <c r="O90" s="16"/>
      <c r="P90" s="16"/>
      <c r="Q90" s="16"/>
      <c r="S90" s="7"/>
      <c r="T90" s="41"/>
      <c r="U90" s="16"/>
      <c r="V90" s="7"/>
      <c r="W90"/>
      <c r="X90"/>
    </row>
    <row r="91" spans="1:24" s="17" customFormat="1">
      <c r="A91"/>
      <c r="B91" s="16"/>
      <c r="C91" s="16"/>
      <c r="D91" s="16"/>
      <c r="E91" s="16"/>
      <c r="F91" s="16"/>
      <c r="G91" s="37"/>
      <c r="H91" s="37"/>
      <c r="I91" s="38"/>
      <c r="J91" s="38"/>
      <c r="K91" s="38"/>
      <c r="L91" s="16"/>
      <c r="M91" s="38"/>
      <c r="N91" s="38"/>
      <c r="O91" s="16"/>
      <c r="P91" s="16"/>
      <c r="Q91" s="16"/>
      <c r="S91" s="7"/>
      <c r="T91" s="41"/>
      <c r="U91" s="16"/>
      <c r="V91" s="7"/>
      <c r="W91"/>
      <c r="X91"/>
    </row>
    <row r="92" spans="1:24" s="17" customFormat="1">
      <c r="A92"/>
      <c r="B92" s="16"/>
      <c r="C92" s="16"/>
      <c r="D92" s="16"/>
      <c r="E92" s="16"/>
      <c r="F92" s="16"/>
      <c r="G92" s="37"/>
      <c r="H92" s="37"/>
      <c r="I92" s="38"/>
      <c r="J92" s="38"/>
      <c r="K92" s="38"/>
      <c r="L92" s="16"/>
      <c r="M92" s="38"/>
      <c r="N92" s="38"/>
      <c r="O92" s="16"/>
      <c r="P92" s="16"/>
      <c r="Q92" s="16"/>
      <c r="S92" s="7"/>
      <c r="T92" s="41"/>
      <c r="U92" s="16"/>
      <c r="V92" s="7"/>
      <c r="W92"/>
      <c r="X92"/>
    </row>
    <row r="93" spans="1:24" s="17" customFormat="1">
      <c r="A93"/>
      <c r="B93" s="16"/>
      <c r="C93" s="16"/>
      <c r="D93" s="16"/>
      <c r="E93" s="16"/>
      <c r="F93" s="16"/>
      <c r="G93" s="37"/>
      <c r="H93" s="37"/>
      <c r="I93" s="38"/>
      <c r="J93" s="38"/>
      <c r="K93" s="38"/>
      <c r="L93" s="16"/>
      <c r="M93" s="38"/>
      <c r="N93" s="38"/>
      <c r="O93" s="16"/>
      <c r="P93" s="16"/>
      <c r="Q93" s="16"/>
      <c r="S93" s="7"/>
      <c r="T93" s="41"/>
      <c r="U93" s="16"/>
      <c r="V93" s="7"/>
      <c r="W93"/>
      <c r="X93"/>
    </row>
    <row r="94" spans="1:24" s="17" customFormat="1">
      <c r="A94"/>
      <c r="B94" s="16"/>
      <c r="C94" s="16"/>
      <c r="D94" s="16"/>
      <c r="E94" s="16"/>
      <c r="F94" s="16"/>
      <c r="G94" s="37"/>
      <c r="H94" s="37"/>
      <c r="I94" s="38"/>
      <c r="J94" s="38"/>
      <c r="K94" s="38"/>
      <c r="L94" s="16"/>
      <c r="M94" s="38"/>
      <c r="N94" s="38"/>
      <c r="O94" s="16"/>
      <c r="P94" s="16"/>
      <c r="Q94" s="16"/>
      <c r="S94" s="7"/>
      <c r="T94" s="41"/>
      <c r="U94" s="16"/>
      <c r="V94" s="7"/>
      <c r="W94"/>
      <c r="X94"/>
    </row>
    <row r="95" spans="1:24" s="17" customFormat="1">
      <c r="A95"/>
      <c r="B95" s="16"/>
      <c r="C95" s="16"/>
      <c r="D95" s="16"/>
      <c r="E95" s="16"/>
      <c r="F95" s="16"/>
      <c r="G95" s="37"/>
      <c r="H95" s="37"/>
      <c r="I95" s="38"/>
      <c r="J95" s="38"/>
      <c r="K95" s="38"/>
      <c r="L95" s="16"/>
      <c r="M95" s="38"/>
      <c r="N95" s="38"/>
      <c r="O95" s="16"/>
      <c r="P95" s="16"/>
      <c r="Q95" s="16"/>
      <c r="S95" s="7"/>
      <c r="T95" s="41"/>
      <c r="U95" s="16"/>
      <c r="V95" s="7"/>
      <c r="W95"/>
      <c r="X95"/>
    </row>
    <row r="96" spans="1:24" s="17" customFormat="1">
      <c r="A96"/>
      <c r="B96" s="16"/>
      <c r="C96" s="16"/>
      <c r="D96" s="16"/>
      <c r="E96" s="16"/>
      <c r="F96" s="16"/>
      <c r="G96" s="37"/>
      <c r="H96" s="37"/>
      <c r="I96" s="38"/>
      <c r="J96" s="38"/>
      <c r="K96" s="38"/>
      <c r="L96" s="16"/>
      <c r="M96" s="38"/>
      <c r="N96" s="38"/>
      <c r="O96" s="16"/>
      <c r="P96" s="16"/>
      <c r="Q96" s="16"/>
      <c r="S96" s="7"/>
      <c r="T96" s="41"/>
      <c r="U96" s="16"/>
      <c r="V96" s="7"/>
      <c r="W96"/>
      <c r="X96"/>
    </row>
    <row r="97" spans="1:24" s="17" customFormat="1">
      <c r="A97"/>
      <c r="B97" s="16"/>
      <c r="C97" s="16"/>
      <c r="D97" s="16"/>
      <c r="E97" s="16"/>
      <c r="F97" s="16"/>
      <c r="G97" s="37"/>
      <c r="H97" s="37"/>
      <c r="I97" s="38"/>
      <c r="J97" s="38"/>
      <c r="K97" s="38"/>
      <c r="L97" s="16"/>
      <c r="M97" s="38"/>
      <c r="N97" s="38"/>
      <c r="O97" s="16"/>
      <c r="P97" s="16"/>
      <c r="Q97" s="16"/>
      <c r="S97" s="7"/>
      <c r="T97" s="41"/>
      <c r="U97" s="16"/>
      <c r="V97" s="7"/>
      <c r="W97"/>
      <c r="X97"/>
    </row>
    <row r="98" spans="1:24" s="17" customFormat="1">
      <c r="A98"/>
      <c r="B98" s="16"/>
      <c r="C98" s="16"/>
      <c r="D98" s="16"/>
      <c r="E98" s="16"/>
      <c r="F98" s="16"/>
      <c r="G98" s="37"/>
      <c r="H98" s="37"/>
      <c r="I98" s="38"/>
      <c r="J98" s="38"/>
      <c r="K98" s="38"/>
      <c r="L98" s="16"/>
      <c r="M98" s="38"/>
      <c r="N98" s="38"/>
      <c r="O98" s="16"/>
      <c r="P98" s="16"/>
      <c r="Q98" s="16"/>
      <c r="S98" s="7"/>
      <c r="T98" s="41"/>
      <c r="U98" s="16"/>
      <c r="V98" s="7"/>
      <c r="W98"/>
      <c r="X98"/>
    </row>
    <row r="99" spans="1:24" s="17" customFormat="1">
      <c r="A99"/>
      <c r="B99" s="16"/>
      <c r="C99" s="16"/>
      <c r="D99" s="16"/>
      <c r="E99" s="16"/>
      <c r="F99" s="16"/>
      <c r="G99" s="37"/>
      <c r="H99" s="37"/>
      <c r="I99" s="38"/>
      <c r="J99" s="38"/>
      <c r="K99" s="38"/>
      <c r="L99" s="16"/>
      <c r="M99" s="38"/>
      <c r="N99" s="38"/>
      <c r="O99" s="16"/>
      <c r="P99" s="16"/>
      <c r="Q99" s="16"/>
      <c r="S99" s="7"/>
      <c r="T99" s="41"/>
      <c r="U99" s="16"/>
      <c r="V99" s="7"/>
      <c r="W99"/>
      <c r="X99"/>
    </row>
    <row r="100" spans="1:24" s="17" customFormat="1">
      <c r="A100"/>
      <c r="B100" s="16"/>
      <c r="C100" s="16"/>
      <c r="D100" s="16"/>
      <c r="E100" s="16"/>
      <c r="F100" s="16"/>
      <c r="G100" s="37"/>
      <c r="H100" s="37"/>
      <c r="I100" s="38"/>
      <c r="J100" s="38"/>
      <c r="K100" s="38"/>
      <c r="L100" s="16"/>
      <c r="M100" s="38"/>
      <c r="N100" s="38"/>
      <c r="O100" s="16"/>
      <c r="P100" s="16"/>
      <c r="Q100" s="16"/>
      <c r="S100" s="7"/>
      <c r="T100" s="41"/>
      <c r="U100" s="16"/>
      <c r="V100" s="7"/>
      <c r="W100"/>
      <c r="X100"/>
    </row>
    <row r="101" spans="1:24" s="17" customFormat="1">
      <c r="A101"/>
      <c r="B101" s="16"/>
      <c r="C101" s="16"/>
      <c r="D101" s="16"/>
      <c r="E101" s="16"/>
      <c r="F101" s="16"/>
      <c r="G101" s="37"/>
      <c r="H101" s="37"/>
      <c r="I101" s="38"/>
      <c r="J101" s="38"/>
      <c r="K101" s="38"/>
      <c r="L101" s="16"/>
      <c r="M101" s="38"/>
      <c r="N101" s="38"/>
      <c r="O101" s="16"/>
      <c r="P101" s="16"/>
      <c r="Q101" s="16"/>
      <c r="S101" s="7"/>
      <c r="T101" s="41"/>
      <c r="U101" s="16"/>
      <c r="V101" s="7"/>
      <c r="W101"/>
      <c r="X101"/>
    </row>
    <row r="102" spans="1:24" s="17" customFormat="1">
      <c r="A102"/>
      <c r="B102" s="16"/>
      <c r="C102" s="16"/>
      <c r="D102" s="16"/>
      <c r="E102" s="16"/>
      <c r="F102" s="16"/>
      <c r="G102" s="37"/>
      <c r="H102" s="37"/>
      <c r="I102" s="38"/>
      <c r="J102" s="38"/>
      <c r="K102" s="38"/>
      <c r="L102" s="16"/>
      <c r="M102" s="38"/>
      <c r="N102" s="38"/>
      <c r="O102" s="16"/>
      <c r="P102" s="16"/>
      <c r="Q102" s="16"/>
      <c r="S102" s="7"/>
      <c r="T102" s="41"/>
      <c r="U102" s="16"/>
      <c r="V102" s="7"/>
      <c r="W102"/>
      <c r="X102"/>
    </row>
    <row r="103" spans="1:24" s="17" customFormat="1">
      <c r="A103"/>
      <c r="B103" s="16"/>
      <c r="C103" s="16"/>
      <c r="D103" s="16"/>
      <c r="E103" s="16"/>
      <c r="F103" s="16"/>
      <c r="G103" s="37"/>
      <c r="H103" s="37"/>
      <c r="I103" s="38"/>
      <c r="J103" s="38"/>
      <c r="K103" s="38"/>
      <c r="L103" s="16"/>
      <c r="M103" s="38"/>
      <c r="N103" s="38"/>
      <c r="O103" s="16"/>
      <c r="P103" s="16"/>
      <c r="Q103" s="16"/>
      <c r="S103" s="7"/>
      <c r="T103" s="41"/>
      <c r="U103" s="16"/>
      <c r="V103" s="7"/>
      <c r="W103"/>
      <c r="X103"/>
    </row>
    <row r="104" spans="1:24" s="17" customFormat="1">
      <c r="A104"/>
      <c r="B104" s="16"/>
      <c r="C104" s="16"/>
      <c r="D104" s="16"/>
      <c r="E104" s="16"/>
      <c r="F104" s="16"/>
      <c r="G104" s="37"/>
      <c r="H104" s="37"/>
      <c r="I104" s="38"/>
      <c r="J104" s="38"/>
      <c r="K104" s="38"/>
      <c r="L104" s="16"/>
      <c r="M104" s="38"/>
      <c r="N104" s="38"/>
      <c r="O104" s="16"/>
      <c r="P104" s="16"/>
      <c r="Q104" s="16"/>
      <c r="S104" s="7"/>
      <c r="T104" s="41"/>
      <c r="U104" s="16"/>
      <c r="V104" s="7"/>
      <c r="W104"/>
      <c r="X104"/>
    </row>
    <row r="105" spans="1:24" s="17" customFormat="1">
      <c r="A105"/>
      <c r="B105" s="16"/>
      <c r="C105" s="16"/>
      <c r="D105" s="16"/>
      <c r="E105" s="16"/>
      <c r="F105" s="16"/>
      <c r="G105" s="37"/>
      <c r="H105" s="37"/>
      <c r="I105" s="38"/>
      <c r="J105" s="38"/>
      <c r="K105" s="38"/>
      <c r="L105" s="16"/>
      <c r="M105" s="38"/>
      <c r="N105" s="38"/>
      <c r="O105" s="16"/>
      <c r="P105" s="16"/>
      <c r="Q105" s="16"/>
      <c r="S105" s="7"/>
      <c r="T105" s="41"/>
      <c r="U105" s="16"/>
      <c r="V105" s="7"/>
      <c r="W105"/>
      <c r="X105"/>
    </row>
    <row r="106" spans="1:24" s="17" customFormat="1">
      <c r="A106"/>
      <c r="B106" s="16"/>
      <c r="C106" s="16"/>
      <c r="D106" s="16"/>
      <c r="E106" s="16"/>
      <c r="F106" s="16"/>
      <c r="G106" s="37"/>
      <c r="H106" s="37"/>
      <c r="I106" s="38"/>
      <c r="J106" s="38"/>
      <c r="K106" s="38"/>
      <c r="L106" s="16"/>
      <c r="M106" s="38"/>
      <c r="N106" s="38"/>
      <c r="O106" s="16"/>
      <c r="P106" s="16"/>
      <c r="Q106" s="16"/>
      <c r="S106" s="7"/>
      <c r="T106" s="41"/>
      <c r="U106" s="16"/>
      <c r="V106" s="7"/>
      <c r="W106"/>
      <c r="X106"/>
    </row>
    <row r="107" spans="1:24" s="17" customFormat="1">
      <c r="A107"/>
      <c r="B107" s="16"/>
      <c r="C107" s="16"/>
      <c r="D107" s="16"/>
      <c r="E107" s="16"/>
      <c r="F107" s="16"/>
      <c r="G107" s="37"/>
      <c r="H107" s="37"/>
      <c r="I107" s="38"/>
      <c r="J107" s="38"/>
      <c r="K107" s="38"/>
      <c r="L107" s="16"/>
      <c r="M107" s="38"/>
      <c r="N107" s="38"/>
      <c r="O107" s="16"/>
      <c r="P107" s="16"/>
      <c r="Q107" s="16"/>
      <c r="S107" s="7"/>
      <c r="T107" s="41"/>
      <c r="U107" s="16"/>
      <c r="V107" s="7"/>
      <c r="W107"/>
      <c r="X107"/>
    </row>
    <row r="108" spans="1:24" s="17" customFormat="1">
      <c r="A108"/>
      <c r="B108" s="16"/>
      <c r="C108" s="16"/>
      <c r="D108" s="16"/>
      <c r="E108" s="16"/>
      <c r="F108" s="16"/>
      <c r="G108" s="37"/>
      <c r="H108" s="37"/>
      <c r="I108" s="38"/>
      <c r="J108" s="38"/>
      <c r="K108" s="38"/>
      <c r="L108" s="16"/>
      <c r="M108" s="38"/>
      <c r="N108" s="38"/>
      <c r="O108" s="16"/>
      <c r="P108" s="16"/>
      <c r="Q108" s="16"/>
      <c r="S108" s="7"/>
      <c r="T108" s="41"/>
      <c r="U108" s="16"/>
      <c r="V108" s="7"/>
      <c r="W108"/>
      <c r="X108"/>
    </row>
    <row r="109" spans="1:24" s="17" customFormat="1">
      <c r="A109"/>
      <c r="B109" s="16"/>
      <c r="C109" s="16"/>
      <c r="D109" s="16"/>
      <c r="E109" s="16"/>
      <c r="F109" s="16"/>
      <c r="G109" s="37"/>
      <c r="H109" s="37"/>
      <c r="I109" s="38"/>
      <c r="J109" s="38"/>
      <c r="K109" s="38"/>
      <c r="L109" s="16"/>
      <c r="M109" s="38"/>
      <c r="N109" s="38"/>
      <c r="O109" s="16"/>
      <c r="P109" s="16"/>
      <c r="Q109" s="16"/>
      <c r="S109" s="7"/>
      <c r="T109" s="41"/>
      <c r="U109" s="16"/>
      <c r="V109" s="7"/>
      <c r="W109"/>
      <c r="X109"/>
    </row>
    <row r="110" spans="1:24" s="17" customFormat="1">
      <c r="A110"/>
      <c r="B110" s="16"/>
      <c r="C110" s="16"/>
      <c r="D110" s="16"/>
      <c r="E110" s="16"/>
      <c r="F110" s="16"/>
      <c r="G110" s="37"/>
      <c r="H110" s="37"/>
      <c r="I110" s="38"/>
      <c r="J110" s="38"/>
      <c r="K110" s="38"/>
      <c r="L110" s="16"/>
      <c r="M110" s="38"/>
      <c r="N110" s="38"/>
      <c r="O110" s="16"/>
      <c r="P110" s="16"/>
      <c r="Q110" s="16"/>
      <c r="S110" s="7"/>
      <c r="T110" s="41"/>
      <c r="U110" s="16"/>
      <c r="V110" s="7"/>
      <c r="W110"/>
      <c r="X110"/>
    </row>
    <row r="111" spans="1:24" s="17" customFormat="1">
      <c r="A111"/>
      <c r="B111" s="16"/>
      <c r="C111" s="16"/>
      <c r="D111" s="16"/>
      <c r="E111" s="16"/>
      <c r="F111" s="16"/>
      <c r="G111" s="37"/>
      <c r="H111" s="37"/>
      <c r="I111" s="38"/>
      <c r="J111" s="38"/>
      <c r="K111" s="38"/>
      <c r="L111" s="16"/>
      <c r="M111" s="38"/>
      <c r="N111" s="38"/>
      <c r="O111" s="16"/>
      <c r="P111" s="16"/>
      <c r="Q111" s="16"/>
      <c r="S111" s="7"/>
      <c r="T111" s="41"/>
      <c r="U111" s="16"/>
      <c r="V111" s="7"/>
      <c r="W111"/>
      <c r="X111"/>
    </row>
    <row r="112" spans="1:24" s="17" customFormat="1">
      <c r="A112"/>
      <c r="B112" s="16"/>
      <c r="C112" s="16"/>
      <c r="D112" s="16"/>
      <c r="E112" s="16"/>
      <c r="F112" s="16"/>
      <c r="G112" s="37"/>
      <c r="H112" s="37"/>
      <c r="I112" s="38"/>
      <c r="J112" s="38"/>
      <c r="K112" s="38"/>
      <c r="L112" s="16"/>
      <c r="M112" s="38"/>
      <c r="N112" s="38"/>
      <c r="O112" s="16"/>
      <c r="P112" s="16"/>
      <c r="Q112" s="16"/>
      <c r="S112" s="7"/>
      <c r="T112" s="41"/>
      <c r="U112" s="16"/>
      <c r="V112" s="7"/>
      <c r="W112"/>
      <c r="X112"/>
    </row>
    <row r="113" spans="1:24" s="17" customFormat="1">
      <c r="A113"/>
      <c r="B113" s="16"/>
      <c r="C113" s="16"/>
      <c r="D113" s="16"/>
      <c r="E113" s="16"/>
      <c r="F113" s="16"/>
      <c r="G113" s="37"/>
      <c r="H113" s="37"/>
      <c r="I113" s="38"/>
      <c r="J113" s="38"/>
      <c r="K113" s="38"/>
      <c r="L113" s="16"/>
      <c r="M113" s="38"/>
      <c r="N113" s="38"/>
      <c r="O113" s="16"/>
      <c r="P113" s="16"/>
      <c r="Q113" s="16"/>
      <c r="S113" s="7"/>
      <c r="T113" s="41"/>
      <c r="U113" s="16"/>
      <c r="V113" s="7"/>
      <c r="W113"/>
      <c r="X113"/>
    </row>
    <row r="114" spans="1:24" s="17" customFormat="1">
      <c r="A114"/>
      <c r="B114" s="16"/>
      <c r="C114" s="16"/>
      <c r="D114" s="16"/>
      <c r="E114" s="16"/>
      <c r="F114" s="16"/>
      <c r="G114" s="37"/>
      <c r="H114" s="37"/>
      <c r="I114" s="38"/>
      <c r="J114" s="38"/>
      <c r="K114" s="38"/>
      <c r="L114" s="16"/>
      <c r="M114" s="38"/>
      <c r="N114" s="38"/>
      <c r="O114" s="16"/>
      <c r="P114" s="16"/>
      <c r="Q114" s="16"/>
      <c r="S114" s="7"/>
      <c r="T114" s="41"/>
      <c r="U114" s="16"/>
      <c r="V114" s="7"/>
      <c r="W114"/>
      <c r="X114"/>
    </row>
    <row r="115" spans="1:24" s="17" customFormat="1">
      <c r="A115"/>
      <c r="B115" s="16"/>
      <c r="C115" s="16"/>
      <c r="D115" s="16"/>
      <c r="E115" s="16"/>
      <c r="F115" s="16"/>
      <c r="G115" s="37"/>
      <c r="H115" s="37"/>
      <c r="I115" s="38"/>
      <c r="J115" s="38"/>
      <c r="K115" s="38"/>
      <c r="L115" s="16"/>
      <c r="M115" s="38"/>
      <c r="N115" s="38"/>
      <c r="O115" s="16"/>
      <c r="P115" s="16"/>
      <c r="Q115" s="16"/>
      <c r="S115" s="7"/>
      <c r="T115" s="41"/>
      <c r="U115" s="16"/>
      <c r="V115" s="7"/>
      <c r="W115"/>
      <c r="X115"/>
    </row>
    <row r="116" spans="1:24" s="17" customFormat="1">
      <c r="A116"/>
      <c r="B116" s="16"/>
      <c r="C116" s="16"/>
      <c r="D116" s="16"/>
      <c r="E116" s="16"/>
      <c r="F116" s="16"/>
      <c r="G116" s="37"/>
      <c r="H116" s="37"/>
      <c r="I116" s="38"/>
      <c r="J116" s="38"/>
      <c r="K116" s="38"/>
      <c r="L116" s="16"/>
      <c r="M116" s="38"/>
      <c r="N116" s="38"/>
      <c r="O116" s="16"/>
      <c r="P116" s="16"/>
      <c r="Q116" s="16"/>
      <c r="S116" s="7"/>
      <c r="T116" s="41"/>
      <c r="U116" s="16"/>
      <c r="V116" s="7"/>
      <c r="W116"/>
      <c r="X116"/>
    </row>
    <row r="117" spans="1:24" s="17" customFormat="1">
      <c r="A117"/>
      <c r="B117" s="16"/>
      <c r="C117" s="16"/>
      <c r="D117" s="16"/>
      <c r="E117" s="16"/>
      <c r="F117" s="16"/>
      <c r="G117" s="37"/>
      <c r="H117" s="37"/>
      <c r="I117" s="38"/>
      <c r="J117" s="38"/>
      <c r="K117" s="38"/>
      <c r="L117" s="16"/>
      <c r="M117" s="38"/>
      <c r="N117" s="38"/>
      <c r="O117" s="16"/>
      <c r="P117" s="16"/>
      <c r="Q117" s="16"/>
      <c r="S117" s="7"/>
      <c r="T117" s="41"/>
      <c r="U117" s="16"/>
      <c r="V117" s="7"/>
      <c r="W117"/>
      <c r="X117"/>
    </row>
    <row r="118" spans="1:24" s="17" customFormat="1">
      <c r="A118"/>
      <c r="B118" s="16"/>
      <c r="C118" s="16"/>
      <c r="D118" s="16"/>
      <c r="E118" s="16"/>
      <c r="F118" s="16"/>
      <c r="G118" s="37"/>
      <c r="H118" s="37"/>
      <c r="I118" s="38"/>
      <c r="J118" s="38"/>
      <c r="K118" s="38"/>
      <c r="L118" s="16"/>
      <c r="M118" s="38"/>
      <c r="N118" s="38"/>
      <c r="O118" s="16"/>
      <c r="P118" s="16"/>
      <c r="Q118" s="16"/>
      <c r="S118" s="7"/>
      <c r="T118" s="41"/>
      <c r="U118" s="16"/>
      <c r="V118" s="7"/>
      <c r="W118"/>
      <c r="X118"/>
    </row>
    <row r="119" spans="1:24" s="17" customFormat="1">
      <c r="A119"/>
      <c r="B119" s="16"/>
      <c r="C119" s="16"/>
      <c r="D119" s="16"/>
      <c r="E119" s="16"/>
      <c r="F119" s="16"/>
      <c r="G119" s="37"/>
      <c r="H119" s="37"/>
      <c r="I119" s="38"/>
      <c r="J119" s="38"/>
      <c r="K119" s="38"/>
      <c r="L119" s="16"/>
      <c r="M119" s="38"/>
      <c r="N119" s="38"/>
      <c r="O119" s="16"/>
      <c r="P119" s="16"/>
      <c r="Q119" s="16"/>
      <c r="S119" s="7"/>
      <c r="T119" s="41"/>
      <c r="U119" s="16"/>
      <c r="V119" s="7"/>
      <c r="W119"/>
      <c r="X119"/>
    </row>
    <row r="120" spans="1:24" s="17" customFormat="1">
      <c r="A120"/>
      <c r="B120" s="16"/>
      <c r="C120" s="16"/>
      <c r="D120" s="16"/>
      <c r="E120" s="16"/>
      <c r="F120" s="16"/>
      <c r="G120" s="37"/>
      <c r="H120" s="37"/>
      <c r="I120" s="38"/>
      <c r="J120" s="38"/>
      <c r="K120" s="38"/>
      <c r="L120" s="16"/>
      <c r="M120" s="38"/>
      <c r="N120" s="38"/>
      <c r="O120" s="16"/>
      <c r="P120" s="16"/>
      <c r="Q120" s="16"/>
      <c r="S120" s="7"/>
      <c r="T120" s="41"/>
      <c r="U120" s="16"/>
      <c r="V120" s="7"/>
      <c r="W120"/>
      <c r="X120"/>
    </row>
    <row r="121" spans="1:24" s="17" customFormat="1">
      <c r="A121"/>
      <c r="B121" s="16"/>
      <c r="C121" s="16"/>
      <c r="D121" s="16"/>
      <c r="E121" s="16"/>
      <c r="F121" s="16"/>
      <c r="G121" s="37"/>
      <c r="H121" s="37"/>
      <c r="I121" s="38"/>
      <c r="J121" s="38"/>
      <c r="K121" s="38"/>
      <c r="L121" s="16"/>
      <c r="M121" s="38"/>
      <c r="N121" s="38"/>
      <c r="O121" s="16"/>
      <c r="P121" s="16"/>
      <c r="Q121" s="16"/>
      <c r="S121" s="7"/>
      <c r="T121" s="41"/>
      <c r="U121" s="16"/>
      <c r="V121" s="7"/>
      <c r="W121"/>
      <c r="X121"/>
    </row>
    <row r="122" spans="1:24" s="17" customFormat="1">
      <c r="A122"/>
      <c r="B122" s="16"/>
      <c r="C122" s="16"/>
      <c r="D122" s="16"/>
      <c r="E122" s="16"/>
      <c r="F122" s="16"/>
      <c r="G122" s="37"/>
      <c r="H122" s="37"/>
      <c r="I122" s="38"/>
      <c r="J122" s="38"/>
      <c r="K122" s="38"/>
      <c r="L122" s="16"/>
      <c r="M122" s="38"/>
      <c r="N122" s="38"/>
      <c r="O122" s="16"/>
      <c r="P122" s="16"/>
      <c r="Q122" s="16"/>
      <c r="S122" s="7"/>
      <c r="T122" s="41"/>
      <c r="U122" s="16"/>
      <c r="V122" s="7"/>
      <c r="W122"/>
      <c r="X122"/>
    </row>
    <row r="123" spans="1:24" s="17" customFormat="1">
      <c r="A123"/>
      <c r="B123" s="16"/>
      <c r="C123" s="16"/>
      <c r="D123" s="16"/>
      <c r="E123" s="16"/>
      <c r="F123" s="16"/>
      <c r="G123" s="37"/>
      <c r="H123" s="37"/>
      <c r="I123" s="38"/>
      <c r="J123" s="38"/>
      <c r="K123" s="38"/>
      <c r="L123" s="16"/>
      <c r="M123" s="38"/>
      <c r="N123" s="38"/>
      <c r="O123" s="16"/>
      <c r="P123" s="16"/>
      <c r="Q123" s="16"/>
      <c r="S123" s="7"/>
      <c r="T123" s="41"/>
      <c r="U123" s="16"/>
      <c r="V123" s="7"/>
      <c r="W123"/>
      <c r="X123"/>
    </row>
    <row r="124" spans="1:24" s="17" customFormat="1">
      <c r="A124"/>
      <c r="B124" s="16"/>
      <c r="C124" s="16"/>
      <c r="D124" s="16"/>
      <c r="E124" s="16"/>
      <c r="F124" s="16"/>
      <c r="G124" s="37"/>
      <c r="H124" s="37"/>
      <c r="I124" s="38"/>
      <c r="J124" s="38"/>
      <c r="K124" s="38"/>
      <c r="L124" s="16"/>
      <c r="M124" s="38"/>
      <c r="N124" s="38"/>
      <c r="O124" s="16"/>
      <c r="P124" s="16"/>
      <c r="Q124" s="16"/>
      <c r="S124" s="7"/>
      <c r="T124" s="41"/>
      <c r="U124" s="16"/>
      <c r="V124" s="7"/>
      <c r="W124"/>
      <c r="X124"/>
    </row>
    <row r="125" spans="1:24" s="17" customFormat="1">
      <c r="A125"/>
      <c r="B125" s="16"/>
      <c r="C125" s="16"/>
      <c r="D125" s="16"/>
      <c r="E125" s="16"/>
      <c r="F125" s="16"/>
      <c r="G125" s="37"/>
      <c r="H125" s="37"/>
      <c r="I125" s="38"/>
      <c r="J125" s="38"/>
      <c r="K125" s="38"/>
      <c r="L125" s="16"/>
      <c r="M125" s="38"/>
      <c r="N125" s="38"/>
      <c r="O125" s="16"/>
      <c r="P125" s="16"/>
      <c r="Q125" s="16"/>
      <c r="S125" s="7"/>
      <c r="T125" s="41"/>
      <c r="U125" s="16"/>
      <c r="V125" s="7"/>
      <c r="W125"/>
      <c r="X125"/>
    </row>
    <row r="126" spans="1:24" s="17" customFormat="1">
      <c r="A126"/>
      <c r="B126" s="16"/>
      <c r="C126" s="16"/>
      <c r="D126" s="16"/>
      <c r="E126" s="16"/>
      <c r="F126" s="16"/>
      <c r="G126" s="37"/>
      <c r="H126" s="37"/>
      <c r="I126" s="38"/>
      <c r="J126" s="38"/>
      <c r="K126" s="38"/>
      <c r="L126" s="16"/>
      <c r="M126" s="38"/>
      <c r="N126" s="38"/>
      <c r="O126" s="16"/>
      <c r="P126" s="16"/>
      <c r="Q126" s="16"/>
      <c r="S126" s="7"/>
      <c r="T126" s="41"/>
      <c r="U126" s="16"/>
      <c r="V126" s="7"/>
      <c r="W126"/>
      <c r="X126"/>
    </row>
    <row r="127" spans="1:24" s="17" customFormat="1">
      <c r="A127"/>
      <c r="B127" s="16"/>
      <c r="C127" s="16"/>
      <c r="D127" s="16"/>
      <c r="E127" s="16"/>
      <c r="F127" s="16"/>
      <c r="G127" s="37"/>
      <c r="H127" s="37"/>
      <c r="I127" s="38"/>
      <c r="J127" s="38"/>
      <c r="K127" s="38"/>
      <c r="L127" s="16"/>
      <c r="M127" s="38"/>
      <c r="N127" s="38"/>
      <c r="O127" s="16"/>
      <c r="P127" s="16"/>
      <c r="Q127" s="16"/>
      <c r="S127" s="7"/>
      <c r="T127" s="41"/>
      <c r="U127" s="16"/>
      <c r="V127" s="7"/>
      <c r="W127"/>
      <c r="X127"/>
    </row>
    <row r="128" spans="1:24" s="17" customFormat="1">
      <c r="A128"/>
      <c r="B128" s="16"/>
      <c r="C128" s="16"/>
      <c r="D128" s="16"/>
      <c r="E128" s="16"/>
      <c r="F128" s="16"/>
      <c r="G128" s="37"/>
      <c r="H128" s="37"/>
      <c r="I128" s="38"/>
      <c r="J128" s="38"/>
      <c r="K128" s="38"/>
      <c r="L128" s="16"/>
      <c r="M128" s="38"/>
      <c r="N128" s="38"/>
      <c r="O128" s="16"/>
      <c r="P128" s="16"/>
      <c r="Q128" s="16"/>
      <c r="S128" s="7"/>
      <c r="T128" s="41"/>
      <c r="U128" s="16"/>
      <c r="V128" s="7"/>
      <c r="W128"/>
      <c r="X128"/>
    </row>
    <row r="129" spans="1:24" s="17" customFormat="1">
      <c r="A129"/>
      <c r="B129" s="16"/>
      <c r="C129" s="16"/>
      <c r="D129" s="16"/>
      <c r="E129" s="16"/>
      <c r="F129" s="16"/>
      <c r="G129" s="37"/>
      <c r="H129" s="37"/>
      <c r="I129" s="38"/>
      <c r="J129" s="38"/>
      <c r="K129" s="38"/>
      <c r="L129" s="16"/>
      <c r="M129" s="38"/>
      <c r="N129" s="38"/>
      <c r="O129" s="16"/>
      <c r="P129" s="16"/>
      <c r="Q129" s="16"/>
      <c r="S129" s="7"/>
      <c r="T129" s="41"/>
      <c r="U129" s="16"/>
      <c r="V129" s="7"/>
      <c r="W129"/>
      <c r="X129"/>
    </row>
    <row r="130" spans="1:24" s="17" customFormat="1">
      <c r="A130"/>
      <c r="B130" s="16"/>
      <c r="C130" s="16"/>
      <c r="D130" s="16"/>
      <c r="E130" s="16"/>
      <c r="F130" s="16"/>
      <c r="G130" s="37"/>
      <c r="H130" s="37"/>
      <c r="I130" s="38"/>
      <c r="J130" s="38"/>
      <c r="K130" s="38"/>
      <c r="L130" s="16"/>
      <c r="M130" s="38"/>
      <c r="N130" s="38"/>
      <c r="O130" s="16"/>
      <c r="P130" s="16"/>
      <c r="Q130" s="16"/>
      <c r="S130" s="7"/>
      <c r="T130" s="41"/>
      <c r="U130" s="16"/>
      <c r="V130" s="7"/>
      <c r="W130"/>
      <c r="X130"/>
    </row>
    <row r="131" spans="1:24" s="17" customFormat="1">
      <c r="A131"/>
      <c r="B131" s="16"/>
      <c r="C131" s="16"/>
      <c r="D131" s="16"/>
      <c r="E131" s="16"/>
      <c r="F131" s="16"/>
      <c r="G131" s="37"/>
      <c r="H131" s="37"/>
      <c r="I131" s="38"/>
      <c r="J131" s="38"/>
      <c r="K131" s="38"/>
      <c r="L131" s="16"/>
      <c r="M131" s="38"/>
      <c r="N131" s="38"/>
      <c r="O131" s="16"/>
      <c r="P131" s="16"/>
      <c r="Q131" s="16"/>
      <c r="S131" s="7"/>
      <c r="T131" s="41"/>
      <c r="U131" s="16"/>
      <c r="V131" s="7"/>
      <c r="W131"/>
      <c r="X131"/>
    </row>
    <row r="132" spans="1:24" s="17" customFormat="1">
      <c r="A132"/>
      <c r="B132" s="16"/>
      <c r="C132" s="16"/>
      <c r="D132" s="16"/>
      <c r="E132" s="16"/>
      <c r="F132" s="16"/>
      <c r="G132" s="37"/>
      <c r="H132" s="37"/>
      <c r="I132" s="38"/>
      <c r="J132" s="38"/>
      <c r="K132" s="38"/>
      <c r="L132" s="16"/>
      <c r="M132" s="38"/>
      <c r="N132" s="38"/>
      <c r="O132" s="16"/>
      <c r="P132" s="16"/>
      <c r="Q132" s="16"/>
      <c r="S132" s="7"/>
      <c r="T132" s="41"/>
      <c r="U132" s="16"/>
      <c r="V132" s="7"/>
      <c r="W132"/>
      <c r="X132"/>
    </row>
    <row r="133" spans="1:24" s="17" customFormat="1">
      <c r="A133"/>
      <c r="B133" s="16"/>
      <c r="C133" s="16"/>
      <c r="D133" s="16"/>
      <c r="E133" s="16"/>
      <c r="F133" s="16"/>
      <c r="G133" s="37"/>
      <c r="H133" s="37"/>
      <c r="I133" s="38"/>
      <c r="J133" s="38"/>
      <c r="K133" s="38"/>
      <c r="L133" s="16"/>
      <c r="M133" s="38"/>
      <c r="N133" s="38"/>
      <c r="O133" s="16"/>
      <c r="P133" s="16"/>
      <c r="Q133" s="16"/>
      <c r="S133" s="7"/>
      <c r="T133" s="41"/>
      <c r="U133" s="16"/>
      <c r="V133" s="7"/>
      <c r="W133"/>
      <c r="X133"/>
    </row>
    <row r="134" spans="1:24" s="17" customFormat="1">
      <c r="A134"/>
      <c r="B134" s="16"/>
      <c r="C134" s="16"/>
      <c r="D134" s="16"/>
      <c r="E134" s="16"/>
      <c r="F134" s="16"/>
      <c r="G134" s="37"/>
      <c r="H134" s="37"/>
      <c r="I134" s="38"/>
      <c r="J134" s="38"/>
      <c r="K134" s="38"/>
      <c r="L134" s="16"/>
      <c r="M134" s="38"/>
      <c r="N134" s="38"/>
      <c r="O134" s="16"/>
      <c r="P134" s="16"/>
      <c r="Q134" s="16"/>
      <c r="S134" s="7"/>
      <c r="T134" s="41"/>
      <c r="U134" s="16"/>
      <c r="V134" s="7"/>
      <c r="W134"/>
      <c r="X134"/>
    </row>
    <row r="135" spans="1:24" s="17" customFormat="1">
      <c r="A135"/>
      <c r="B135" s="16"/>
      <c r="C135" s="16"/>
      <c r="D135" s="16"/>
      <c r="E135" s="16"/>
      <c r="F135" s="16"/>
      <c r="G135" s="37"/>
      <c r="H135" s="37"/>
      <c r="I135" s="38"/>
      <c r="J135" s="38"/>
      <c r="K135" s="38"/>
      <c r="L135" s="16"/>
      <c r="M135" s="38"/>
      <c r="N135" s="38"/>
      <c r="O135" s="16"/>
      <c r="P135" s="16"/>
      <c r="Q135" s="16"/>
      <c r="S135" s="7"/>
      <c r="T135" s="41"/>
      <c r="U135" s="16"/>
      <c r="V135" s="7"/>
      <c r="W135"/>
      <c r="X135"/>
    </row>
  </sheetData>
  <autoFilter ref="B2:S76"/>
  <mergeCells count="3">
    <mergeCell ref="C1:J1"/>
    <mergeCell ref="K1:S1"/>
    <mergeCell ref="T1:U1"/>
  </mergeCells>
  <pageMargins left="0.7" right="0.7" top="0.75" bottom="0.75" header="0.3" footer="0.3"/>
  <pageSetup paperSize="17" scale="57" fitToHeight="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Data sheet</vt:lpstr>
      <vt:lpstr>ES Bound._Current vs. Proposed</vt:lpstr>
      <vt:lpstr>'Data sheet'!Print_Area</vt:lpstr>
      <vt:lpstr>'ES Bound._Current vs. Proposed'!Print_Area</vt:lpstr>
      <vt:lpstr>'ES Bound._Current vs. Proposed'!Print_Titles</vt:lpstr>
    </vt:vector>
  </TitlesOfParts>
  <Company>DC Government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Sean</cp:lastModifiedBy>
  <cp:lastPrinted>2014-05-19T21:00:45Z</cp:lastPrinted>
  <dcterms:created xsi:type="dcterms:W3CDTF">2014-05-16T14:47:27Z</dcterms:created>
  <dcterms:modified xsi:type="dcterms:W3CDTF">2014-05-20T15:40:08Z</dcterms:modified>
</cp:coreProperties>
</file>