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rebecca.lee\Box\DME - Perkins Eastman\Advisory Committee\"/>
    </mc:Choice>
  </mc:AlternateContent>
  <xr:revisionPtr revIDLastSave="0" documentId="13_ncr:1_{EE8AD5CB-1B0E-4649-A9FA-97F43E5291B5}" xr6:coauthVersionLast="47" xr6:coauthVersionMax="47" xr10:uidLastSave="{00000000-0000-0000-0000-000000000000}"/>
  <bookViews>
    <workbookView xWindow="28680" yWindow="-120" windowWidth="29040" windowHeight="17790" xr2:uid="{450B71EE-C99E-42CB-9C67-64F82728C08F}"/>
  </bookViews>
  <sheets>
    <sheet name="Introduction" sheetId="5" r:id="rId1"/>
    <sheet name="4.05.2024 Datasheet" sheetId="6" r:id="rId2"/>
    <sheet name="Variable Definitions" sheetId="3" r:id="rId3"/>
    <sheet name="Notes" sheetId="4" r:id="rId4"/>
  </sheets>
  <definedNames>
    <definedName name="_xlnm._FilterDatabase" localSheetId="1" hidden="1">'4.05.2024 Datasheet'!$A$1:$AC$118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6" l="1"/>
  <c r="J49" i="6" s="1"/>
  <c r="H49" i="6"/>
  <c r="I50" i="6"/>
  <c r="J50" i="6" s="1"/>
  <c r="H50" i="6"/>
  <c r="I42" i="6"/>
  <c r="J42" i="6" s="1"/>
  <c r="H42" i="6"/>
  <c r="I48" i="6"/>
  <c r="J48" i="6" s="1"/>
  <c r="H48" i="6"/>
  <c r="I47" i="6"/>
  <c r="J47" i="6" s="1"/>
  <c r="H47" i="6"/>
  <c r="I46" i="6"/>
  <c r="J46" i="6" s="1"/>
  <c r="H46" i="6"/>
  <c r="I45" i="6"/>
  <c r="J45" i="6" s="1"/>
  <c r="H45" i="6"/>
  <c r="I43" i="6"/>
  <c r="J43" i="6" s="1"/>
  <c r="H43" i="6"/>
  <c r="I41" i="6"/>
  <c r="J41" i="6" s="1"/>
  <c r="H41" i="6"/>
  <c r="I40" i="6"/>
  <c r="J40" i="6" s="1"/>
  <c r="H40" i="6"/>
  <c r="I44" i="6"/>
  <c r="J44" i="6" s="1"/>
  <c r="H44" i="6"/>
  <c r="I39" i="6"/>
  <c r="J39" i="6" s="1"/>
  <c r="H39" i="6"/>
  <c r="I38" i="6"/>
  <c r="J38" i="6" s="1"/>
  <c r="H38" i="6"/>
  <c r="I37" i="6"/>
  <c r="J37" i="6" s="1"/>
  <c r="H37" i="6"/>
  <c r="I36" i="6"/>
  <c r="J36" i="6" s="1"/>
  <c r="H36" i="6"/>
  <c r="I118" i="6"/>
  <c r="J118" i="6" s="1"/>
  <c r="H118" i="6"/>
  <c r="I117" i="6"/>
  <c r="J117" i="6" s="1"/>
  <c r="H117" i="6"/>
  <c r="I116" i="6"/>
  <c r="J116" i="6" s="1"/>
  <c r="H116" i="6"/>
  <c r="I115" i="6"/>
  <c r="J115" i="6" s="1"/>
  <c r="H115" i="6"/>
  <c r="I114" i="6"/>
  <c r="J114" i="6" s="1"/>
  <c r="H114" i="6"/>
  <c r="I113" i="6"/>
  <c r="J113" i="6" s="1"/>
  <c r="H113" i="6"/>
  <c r="I112" i="6"/>
  <c r="J112" i="6" s="1"/>
  <c r="H112" i="6"/>
  <c r="I111" i="6"/>
  <c r="J111" i="6" s="1"/>
  <c r="H111" i="6"/>
  <c r="I110" i="6"/>
  <c r="J110" i="6" s="1"/>
  <c r="H110" i="6"/>
  <c r="I109" i="6"/>
  <c r="J109" i="6" s="1"/>
  <c r="H109" i="6"/>
  <c r="I108" i="6"/>
  <c r="J108" i="6" s="1"/>
  <c r="H108" i="6"/>
  <c r="I107" i="6"/>
  <c r="J107" i="6" s="1"/>
  <c r="H107" i="6"/>
  <c r="I106" i="6"/>
  <c r="J106" i="6" s="1"/>
  <c r="H106" i="6"/>
  <c r="I105" i="6"/>
  <c r="J105" i="6" s="1"/>
  <c r="H105" i="6"/>
  <c r="I104" i="6"/>
  <c r="J104" i="6" s="1"/>
  <c r="H104" i="6"/>
  <c r="I103" i="6"/>
  <c r="J103" i="6" s="1"/>
  <c r="H103" i="6"/>
  <c r="I102" i="6"/>
  <c r="J102" i="6" s="1"/>
  <c r="H102" i="6"/>
  <c r="I101" i="6"/>
  <c r="J101" i="6" s="1"/>
  <c r="H101" i="6"/>
  <c r="H99" i="6"/>
  <c r="I100" i="6"/>
  <c r="J100" i="6" s="1"/>
  <c r="H100" i="6"/>
  <c r="I96" i="6"/>
  <c r="J96" i="6" s="1"/>
  <c r="H96" i="6"/>
  <c r="I98" i="6"/>
  <c r="J98" i="6" s="1"/>
  <c r="H98" i="6"/>
  <c r="I97" i="6"/>
  <c r="J97" i="6" s="1"/>
  <c r="H97" i="6"/>
  <c r="I95" i="6"/>
  <c r="J95" i="6" s="1"/>
  <c r="H95" i="6"/>
  <c r="I94" i="6"/>
  <c r="J94" i="6" s="1"/>
  <c r="H94" i="6"/>
  <c r="I93" i="6"/>
  <c r="J93" i="6" s="1"/>
  <c r="H93" i="6"/>
  <c r="I92" i="6"/>
  <c r="J92" i="6" s="1"/>
  <c r="H92" i="6"/>
  <c r="I91" i="6"/>
  <c r="J91" i="6" s="1"/>
  <c r="H91" i="6"/>
  <c r="I90" i="6"/>
  <c r="J90" i="6" s="1"/>
  <c r="H90" i="6"/>
  <c r="I89" i="6"/>
  <c r="J89" i="6" s="1"/>
  <c r="H89" i="6"/>
  <c r="I88" i="6"/>
  <c r="J88" i="6" s="1"/>
  <c r="H88" i="6"/>
  <c r="I87" i="6"/>
  <c r="J87" i="6" s="1"/>
  <c r="H87" i="6"/>
  <c r="I86" i="6"/>
  <c r="J86" i="6" s="1"/>
  <c r="H86" i="6"/>
  <c r="I85" i="6"/>
  <c r="J85" i="6" s="1"/>
  <c r="H85" i="6"/>
  <c r="I84" i="6"/>
  <c r="J84" i="6" s="1"/>
  <c r="H84" i="6"/>
  <c r="I83" i="6"/>
  <c r="J83" i="6" s="1"/>
  <c r="H83" i="6"/>
  <c r="I81" i="6"/>
  <c r="J81" i="6" s="1"/>
  <c r="H81" i="6"/>
  <c r="I82" i="6"/>
  <c r="J82" i="6" s="1"/>
  <c r="H82" i="6"/>
  <c r="I80" i="6"/>
  <c r="J80" i="6" s="1"/>
  <c r="H80" i="6"/>
  <c r="I79" i="6"/>
  <c r="J79" i="6" s="1"/>
  <c r="H79" i="6"/>
  <c r="I78" i="6"/>
  <c r="J78" i="6" s="1"/>
  <c r="H78" i="6"/>
  <c r="I77" i="6"/>
  <c r="J77" i="6" s="1"/>
  <c r="H77" i="6"/>
  <c r="I76" i="6"/>
  <c r="J76" i="6" s="1"/>
  <c r="H76" i="6"/>
  <c r="I75" i="6"/>
  <c r="J75" i="6" s="1"/>
  <c r="H75" i="6"/>
  <c r="I74" i="6"/>
  <c r="J74" i="6" s="1"/>
  <c r="H74" i="6"/>
  <c r="I73" i="6"/>
  <c r="J73" i="6" s="1"/>
  <c r="H73" i="6"/>
  <c r="I72" i="6"/>
  <c r="J72" i="6" s="1"/>
  <c r="H72" i="6"/>
  <c r="I71" i="6"/>
  <c r="J71" i="6" s="1"/>
  <c r="H71" i="6"/>
  <c r="I69" i="6"/>
  <c r="J69" i="6" s="1"/>
  <c r="H69" i="6"/>
  <c r="I67" i="6"/>
  <c r="J67" i="6" s="1"/>
  <c r="H67" i="6"/>
  <c r="I70" i="6"/>
  <c r="J70" i="6" s="1"/>
  <c r="H70" i="6"/>
  <c r="I68" i="6"/>
  <c r="J68" i="6" s="1"/>
  <c r="H68" i="6"/>
  <c r="I66" i="6"/>
  <c r="J66" i="6" s="1"/>
  <c r="H66" i="6"/>
  <c r="I65" i="6"/>
  <c r="J65" i="6" s="1"/>
  <c r="H65" i="6"/>
  <c r="I64" i="6"/>
  <c r="J64" i="6" s="1"/>
  <c r="H64" i="6"/>
  <c r="I63" i="6"/>
  <c r="J63" i="6" s="1"/>
  <c r="H63" i="6"/>
  <c r="I62" i="6"/>
  <c r="J62" i="6" s="1"/>
  <c r="H62" i="6"/>
  <c r="I61" i="6"/>
  <c r="J61" i="6" s="1"/>
  <c r="H61" i="6"/>
  <c r="I60" i="6"/>
  <c r="J60" i="6" s="1"/>
  <c r="H60" i="6"/>
  <c r="I59" i="6"/>
  <c r="J59" i="6" s="1"/>
  <c r="H59" i="6"/>
  <c r="I58" i="6"/>
  <c r="J58" i="6" s="1"/>
  <c r="H58" i="6"/>
  <c r="I57" i="6"/>
  <c r="J57" i="6" s="1"/>
  <c r="H57" i="6"/>
  <c r="I56" i="6"/>
  <c r="J56" i="6" s="1"/>
  <c r="H56" i="6"/>
  <c r="I55" i="6"/>
  <c r="J55" i="6" s="1"/>
  <c r="H55" i="6"/>
  <c r="I54" i="6"/>
  <c r="J54" i="6" s="1"/>
  <c r="H54" i="6"/>
  <c r="I53" i="6"/>
  <c r="J53" i="6" s="1"/>
  <c r="H53" i="6"/>
  <c r="I52" i="6"/>
  <c r="J52" i="6" s="1"/>
  <c r="H52" i="6"/>
  <c r="I51" i="6"/>
  <c r="J51" i="6" s="1"/>
  <c r="H51" i="6"/>
  <c r="I33" i="6"/>
  <c r="J33" i="6" s="1"/>
  <c r="H33" i="6"/>
  <c r="I31" i="6"/>
  <c r="J31" i="6" s="1"/>
  <c r="H31" i="6"/>
  <c r="I30" i="6"/>
  <c r="J30" i="6" s="1"/>
  <c r="H30" i="6"/>
  <c r="I28" i="6"/>
  <c r="J28" i="6" s="1"/>
  <c r="H28" i="6"/>
  <c r="I27" i="6"/>
  <c r="J27" i="6" s="1"/>
  <c r="H27" i="6"/>
  <c r="I26" i="6"/>
  <c r="J26" i="6" s="1"/>
  <c r="H26" i="6"/>
  <c r="I25" i="6"/>
  <c r="J25" i="6" s="1"/>
  <c r="H25" i="6"/>
  <c r="I29" i="6"/>
  <c r="J29" i="6" s="1"/>
  <c r="H29" i="6"/>
  <c r="I32" i="6"/>
  <c r="J32" i="6" s="1"/>
  <c r="H32" i="6"/>
  <c r="I35" i="6"/>
  <c r="J35" i="6" s="1"/>
  <c r="H35" i="6"/>
  <c r="I34" i="6"/>
  <c r="J34" i="6" s="1"/>
  <c r="H34" i="6"/>
  <c r="I24" i="6"/>
  <c r="J24" i="6" s="1"/>
  <c r="H24" i="6"/>
  <c r="I23" i="6"/>
  <c r="J23" i="6" s="1"/>
  <c r="H23" i="6"/>
  <c r="I22" i="6"/>
  <c r="J22" i="6" s="1"/>
  <c r="H22" i="6"/>
  <c r="I21" i="6"/>
  <c r="J21" i="6" s="1"/>
  <c r="H21" i="6"/>
  <c r="I20" i="6"/>
  <c r="J20" i="6" s="1"/>
  <c r="H20" i="6"/>
  <c r="I19" i="6"/>
  <c r="J19" i="6" s="1"/>
  <c r="H19" i="6"/>
  <c r="I18" i="6"/>
  <c r="J18" i="6" s="1"/>
  <c r="H18" i="6"/>
  <c r="I17" i="6"/>
  <c r="J17" i="6" s="1"/>
  <c r="H17" i="6"/>
  <c r="I16" i="6"/>
  <c r="J16" i="6" s="1"/>
  <c r="H16" i="6"/>
  <c r="I15" i="6"/>
  <c r="J15" i="6" s="1"/>
  <c r="H15" i="6"/>
  <c r="I14" i="6"/>
  <c r="J14" i="6" s="1"/>
  <c r="H14" i="6"/>
  <c r="I13" i="6"/>
  <c r="J13" i="6" s="1"/>
  <c r="H13" i="6"/>
  <c r="I12" i="6"/>
  <c r="J12" i="6" s="1"/>
  <c r="H12" i="6"/>
  <c r="I11" i="6"/>
  <c r="J11" i="6" s="1"/>
  <c r="H11" i="6"/>
  <c r="I10" i="6"/>
  <c r="J10" i="6" s="1"/>
  <c r="H10" i="6"/>
  <c r="I9" i="6"/>
  <c r="J9" i="6" s="1"/>
  <c r="H9" i="6"/>
  <c r="I8" i="6"/>
  <c r="J8" i="6" s="1"/>
  <c r="H8" i="6"/>
  <c r="I7" i="6"/>
  <c r="J7" i="6" s="1"/>
  <c r="H7" i="6"/>
  <c r="I6" i="6"/>
  <c r="J6" i="6" s="1"/>
  <c r="H6" i="6"/>
  <c r="I5" i="6"/>
  <c r="J5" i="6" s="1"/>
  <c r="H5" i="6"/>
  <c r="I4" i="6"/>
  <c r="J4" i="6" s="1"/>
  <c r="H4" i="6"/>
  <c r="I3" i="6"/>
  <c r="J3" i="6" s="1"/>
  <c r="H3" i="6"/>
  <c r="I2" i="6"/>
  <c r="J2" i="6" s="1"/>
  <c r="H2" i="6"/>
</calcChain>
</file>

<file path=xl/sharedStrings.xml><?xml version="1.0" encoding="utf-8"?>
<sst xmlns="http://schemas.openxmlformats.org/spreadsheetml/2006/main" count="808" uniqueCount="430">
  <si>
    <t>If you have questions about the data in this file, please email DME.planning@dc.gov.</t>
  </si>
  <si>
    <t>For more school planning data and information, please visit DME's EdScape website: https://edscape.dc.gov/</t>
  </si>
  <si>
    <t>Feeder Pattern</t>
  </si>
  <si>
    <t>School Level</t>
  </si>
  <si>
    <t>Name</t>
  </si>
  <si>
    <t>School Code</t>
  </si>
  <si>
    <t>Facility ID</t>
  </si>
  <si>
    <t>SY22-23 MFP capacities</t>
  </si>
  <si>
    <t>MFP adjusted future capacities</t>
  </si>
  <si>
    <t>SY22-23 MFP utilization</t>
  </si>
  <si>
    <t>MFP adjusted utilization</t>
  </si>
  <si>
    <t>Utilization Key</t>
  </si>
  <si>
    <t>SY22-23 Area per student (SF/Enrollment)</t>
  </si>
  <si>
    <t>SY22-23 Enrollment</t>
  </si>
  <si>
    <t>SY21-22 Enrollment</t>
  </si>
  <si>
    <t>SY20-21 Enrollment</t>
  </si>
  <si>
    <t>SY19-20 Enrollment</t>
  </si>
  <si>
    <t>SY22-23 Boundary Participation Rate</t>
  </si>
  <si>
    <t>SY22-23 In Boundary Enrollment</t>
  </si>
  <si>
    <t>SY22-23 Out of Boundary Feeder Right Enrollment</t>
  </si>
  <si>
    <t>SY22-23 Boundary At Risk Students</t>
  </si>
  <si>
    <t>SY22-23 At Risk Students</t>
  </si>
  <si>
    <t>SY22-23 Black or African-American Students</t>
  </si>
  <si>
    <t>SY22-23 Hispanic/Latino Students</t>
  </si>
  <si>
    <t>SY22-23 Asian Students</t>
  </si>
  <si>
    <t>SY22-23 white Students</t>
  </si>
  <si>
    <t>SY22-23 Two or more or Another race or ethnicity Students</t>
  </si>
  <si>
    <t>SY22-23 Median Distance to School In Boundary Students</t>
  </si>
  <si>
    <t>SY22-23 Median Distance to School Out of Boundary Students</t>
  </si>
  <si>
    <t>SY22-23 Demand Measure</t>
  </si>
  <si>
    <t>2022 OSSE Framework Score</t>
  </si>
  <si>
    <t>Notes</t>
  </si>
  <si>
    <t>Anacostia HS</t>
  </si>
  <si>
    <t>ES</t>
  </si>
  <si>
    <t>Beers Elementary School</t>
  </si>
  <si>
    <t>DGS_0535.0</t>
  </si>
  <si>
    <t>Other</t>
  </si>
  <si>
    <t>ES: 22.15</t>
  </si>
  <si>
    <t>Ketcham Elementary School</t>
  </si>
  <si>
    <t>DGS_0364.0</t>
  </si>
  <si>
    <t>ES: 17.94</t>
  </si>
  <si>
    <t>Kimball Elementary School</t>
  </si>
  <si>
    <t>DGS_0514.0</t>
  </si>
  <si>
    <t>ES: 18.5</t>
  </si>
  <si>
    <t>Moten Elementary School</t>
  </si>
  <si>
    <t>DGS_0323.0</t>
  </si>
  <si>
    <t>ES: 7.72</t>
  </si>
  <si>
    <t>Lawrence E. Boone Elementary School</t>
  </si>
  <si>
    <t>DGS_0182.0</t>
  </si>
  <si>
    <t>ES: 13.43</t>
  </si>
  <si>
    <t>Plummer Elementary School</t>
  </si>
  <si>
    <t>DGS_0202.0</t>
  </si>
  <si>
    <t>ES: 17.61</t>
  </si>
  <si>
    <t>Savoy Elementary School</t>
  </si>
  <si>
    <t>DGS_0419.0</t>
  </si>
  <si>
    <t>ES: 11.27</t>
  </si>
  <si>
    <t>Randle Highlands Elementary School</t>
  </si>
  <si>
    <t>DGS_0803.0</t>
  </si>
  <si>
    <t>ES: 19.93</t>
  </si>
  <si>
    <t>Stanton Elementary School</t>
  </si>
  <si>
    <t>DGS_0443.0</t>
  </si>
  <si>
    <t>ES: 10.71</t>
  </si>
  <si>
    <t>HS</t>
  </si>
  <si>
    <t>Anacostia High School</t>
  </si>
  <si>
    <t>DGS_0324.0</t>
  </si>
  <si>
    <t>HS: 14.43</t>
  </si>
  <si>
    <t>MS</t>
  </si>
  <si>
    <t>Kramer Middle School</t>
  </si>
  <si>
    <t>DGS_0332.0</t>
  </si>
  <si>
    <t>MS: 5.27</t>
  </si>
  <si>
    <t>Sousa Middle School</t>
  </si>
  <si>
    <t>DGS_0536.0</t>
  </si>
  <si>
    <t>MS: 2.9</t>
  </si>
  <si>
    <t>Ballou HS</t>
  </si>
  <si>
    <t>Garfield Elementary School</t>
  </si>
  <si>
    <t>DGS_0186.0</t>
  </si>
  <si>
    <t>ES: 15.83</t>
  </si>
  <si>
    <t>Hendley Elementary School</t>
  </si>
  <si>
    <t>DGS_0596.0</t>
  </si>
  <si>
    <t>ES: 9.48</t>
  </si>
  <si>
    <t>Patterson Elementary School</t>
  </si>
  <si>
    <t>DGS_0608.0</t>
  </si>
  <si>
    <t>ES: 12.61</t>
  </si>
  <si>
    <t>Malcolm X Elementary School @ Green</t>
  </si>
  <si>
    <t>DGS_0313.0</t>
  </si>
  <si>
    <t>ES: 8.39</t>
  </si>
  <si>
    <t>Simon Elementary School</t>
  </si>
  <si>
    <t>DGS_0568.0</t>
  </si>
  <si>
    <t>ES: 12.73</t>
  </si>
  <si>
    <t>Turner Elementary School</t>
  </si>
  <si>
    <t>DGS_0499.0</t>
  </si>
  <si>
    <t>ES: 10.53</t>
  </si>
  <si>
    <t>King Elementary School</t>
  </si>
  <si>
    <t>DGS_0481.0</t>
  </si>
  <si>
    <t>ES: 6.19</t>
  </si>
  <si>
    <t>Adjusted capacity based on preliminary EdSpec capacity</t>
  </si>
  <si>
    <t>Ballou High School</t>
  </si>
  <si>
    <t>DGS_0519.0</t>
  </si>
  <si>
    <t>HS: 12.17</t>
  </si>
  <si>
    <t>K-8</t>
  </si>
  <si>
    <t>Leckie Education Campus</t>
  </si>
  <si>
    <t>DGS_0593.0</t>
  </si>
  <si>
    <t>MS: 14.91, ES: 8.65</t>
  </si>
  <si>
    <t>Hart Middle School</t>
  </si>
  <si>
    <t>DGS_0698.0</t>
  </si>
  <si>
    <t>MS: 11.72</t>
  </si>
  <si>
    <t>Johnson Middle School</t>
  </si>
  <si>
    <t>DGS_0293.0</t>
  </si>
  <si>
    <t>MS: 5.53</t>
  </si>
  <si>
    <t>Cardozo EC</t>
  </si>
  <si>
    <t>Cleveland Elementary School</t>
  </si>
  <si>
    <t>DGS_0357.0</t>
  </si>
  <si>
    <t>ES: 38.53</t>
  </si>
  <si>
    <t>H.D. Cooke Elementary School</t>
  </si>
  <si>
    <t>DGS_0430.0</t>
  </si>
  <si>
    <t>ES: 20.51</t>
  </si>
  <si>
    <t>Garrison Elementary School</t>
  </si>
  <si>
    <t>DGS_0242.0</t>
  </si>
  <si>
    <t>ES: 47.63</t>
  </si>
  <si>
    <t>Marie Reed Elementary School</t>
  </si>
  <si>
    <t>DGS_0396.2</t>
  </si>
  <si>
    <t>ES: 52.28</t>
  </si>
  <si>
    <t>Ross Elementary School</t>
  </si>
  <si>
    <t>DGS_0340.0</t>
  </si>
  <si>
    <t>Highest demand</t>
  </si>
  <si>
    <t>ES: 86.13</t>
  </si>
  <si>
    <t>Seaton Elementary School</t>
  </si>
  <si>
    <t>DGS_0177.0</t>
  </si>
  <si>
    <t>ES: 36.99</t>
  </si>
  <si>
    <t>Tubman Elementary School</t>
  </si>
  <si>
    <t>DGS_0471.0</t>
  </si>
  <si>
    <t>ES: 24.08</t>
  </si>
  <si>
    <t>Cardozo Education Campus</t>
  </si>
  <si>
    <t>DGS_0178.0</t>
  </si>
  <si>
    <t>HS: 20.65</t>
  </si>
  <si>
    <t>School Without Walls @ Francis-Stevens</t>
  </si>
  <si>
    <t>DGS_0737.0</t>
  </si>
  <si>
    <t>ES: 53.24, MS: 51.43</t>
  </si>
  <si>
    <t>Columbia Heights Education Campus</t>
  </si>
  <si>
    <t>DGS_0472.0</t>
  </si>
  <si>
    <t>MS: 23.6</t>
  </si>
  <si>
    <t>MS: 13.81</t>
  </si>
  <si>
    <t>Citywide</t>
  </si>
  <si>
    <t>School-Within-School @ Goding</t>
  </si>
  <si>
    <t>DGS_0762.0</t>
  </si>
  <si>
    <t>ES: 85.83</t>
  </si>
  <si>
    <t>Dorothy I. Height Elementary School</t>
  </si>
  <si>
    <t>DGS_0606.0</t>
  </si>
  <si>
    <t>ES: 31.87</t>
  </si>
  <si>
    <t>Thaddeus Stevens Early Learning Center</t>
  </si>
  <si>
    <t>DCPS_N/A_4</t>
  </si>
  <si>
    <t>Military Road Early Learning Center</t>
  </si>
  <si>
    <t>DGS_0800.0</t>
  </si>
  <si>
    <t>Benjamin Banneker High School</t>
  </si>
  <si>
    <t>DCPS_N/A_3</t>
  </si>
  <si>
    <t>HS: 98.8</t>
  </si>
  <si>
    <t>Ron Brown College Preparatory High School</t>
  </si>
  <si>
    <t>DGS_0637.0</t>
  </si>
  <si>
    <t>HS: 24.38</t>
  </si>
  <si>
    <t>HS: 40.8</t>
  </si>
  <si>
    <t>McKinley Technology High School</t>
  </si>
  <si>
    <t>DGS_0283.0</t>
  </si>
  <si>
    <t>HS: 77.63</t>
  </si>
  <si>
    <t>School Without Walls High School</t>
  </si>
  <si>
    <t>DGS_0388.0</t>
  </si>
  <si>
    <t>HS: 96.82</t>
  </si>
  <si>
    <t>Duke Ellington School of the Arts</t>
  </si>
  <si>
    <t>DGS_0526.0</t>
  </si>
  <si>
    <t>HS: 71.35</t>
  </si>
  <si>
    <t>Phelps Architecture, Construction and Engineering High School</t>
  </si>
  <si>
    <t>DGS_0725.0</t>
  </si>
  <si>
    <t>HS: 52.91</t>
  </si>
  <si>
    <t>Luke C. Moore Opportunity Academy</t>
  </si>
  <si>
    <t>DGS_0205.0</t>
  </si>
  <si>
    <t>&gt;95%</t>
  </si>
  <si>
    <t>Bard High School Early College DC (Bard DC)</t>
  </si>
  <si>
    <t>DGS_0288.0</t>
  </si>
  <si>
    <t>HS: 51.08</t>
  </si>
  <si>
    <t>Excel Academy</t>
  </si>
  <si>
    <t>DGS_0782.0</t>
  </si>
  <si>
    <t>MS: 16.45, ES: 6.59</t>
  </si>
  <si>
    <t>Capitol Hill Montessori School @ Logan</t>
  </si>
  <si>
    <t>DGS_0457.0</t>
  </si>
  <si>
    <t>ES: 45.71, MS: 45.49</t>
  </si>
  <si>
    <t>Coolidge HS</t>
  </si>
  <si>
    <t>Brightwood Elementary School</t>
  </si>
  <si>
    <t>DGS_0270.0</t>
  </si>
  <si>
    <t>ES: 22.76</t>
  </si>
  <si>
    <t>LaSalle-Backus Elementary School</t>
  </si>
  <si>
    <t>DGS_0661.0</t>
  </si>
  <si>
    <t>ES: 31.97</t>
  </si>
  <si>
    <t>Takoma Elementary School</t>
  </si>
  <si>
    <t>DGS_0723.0</t>
  </si>
  <si>
    <t>ES: 24.11</t>
  </si>
  <si>
    <t>Whittier Elementary School</t>
  </si>
  <si>
    <t>DGS_0706.0</t>
  </si>
  <si>
    <t>ES: 36.58</t>
  </si>
  <si>
    <t>Coolidge High School</t>
  </si>
  <si>
    <t>DGS_0710.0</t>
  </si>
  <si>
    <t>HS: 21.1</t>
  </si>
  <si>
    <t>Ida B. Wells Middle School</t>
  </si>
  <si>
    <t>DGS_1071.0</t>
  </si>
  <si>
    <t>MS: 30.67</t>
  </si>
  <si>
    <t>Dunbar HS</t>
  </si>
  <si>
    <t>Bunker Hill Elementary School</t>
  </si>
  <si>
    <t>DGS_0301.0</t>
  </si>
  <si>
    <t>ES: 11.3</t>
  </si>
  <si>
    <t>Burroughs Elementary School</t>
  </si>
  <si>
    <t>DGS_0356.0</t>
  </si>
  <si>
    <t>ES: 36.91</t>
  </si>
  <si>
    <t>Langdon Elementary School</t>
  </si>
  <si>
    <t>DGS_0786.0</t>
  </si>
  <si>
    <t>ES: 29.81</t>
  </si>
  <si>
    <t>Noyes Elementary School</t>
  </si>
  <si>
    <t>DGS_0444.0</t>
  </si>
  <si>
    <t>ES: 15.09</t>
  </si>
  <si>
    <t>Langley Elementary School</t>
  </si>
  <si>
    <t>DGS_0210.0</t>
  </si>
  <si>
    <t>ES: 9.45</t>
  </si>
  <si>
    <t>Dunbar High School</t>
  </si>
  <si>
    <t>DGS_0272.0</t>
  </si>
  <si>
    <t>HS: 20.57</t>
  </si>
  <si>
    <t>Walker-Jones Education Campus</t>
  </si>
  <si>
    <t>DGS_0195.0</t>
  </si>
  <si>
    <t>MS: 20.16, ES: 11.0</t>
  </si>
  <si>
    <t>Wheatley Education Campus</t>
  </si>
  <si>
    <t>DGS_0262.0</t>
  </si>
  <si>
    <t>MS: 19.41, ES: 9.55</t>
  </si>
  <si>
    <t>Brookland Middle School</t>
  </si>
  <si>
    <t>DGS_0235.0</t>
  </si>
  <si>
    <t>MS: 20.14</t>
  </si>
  <si>
    <t>McKinley Middle School</t>
  </si>
  <si>
    <t>MS: 19.92</t>
  </si>
  <si>
    <t>Eastern HS</t>
  </si>
  <si>
    <t>Amidon-Bowen Elementary School</t>
  </si>
  <si>
    <t>DGS_0566.0</t>
  </si>
  <si>
    <t>ES: 19.72</t>
  </si>
  <si>
    <t>Brent Elementary School</t>
  </si>
  <si>
    <t>DGS_0504.0</t>
  </si>
  <si>
    <t>Ludlow-Taylor Elementary School</t>
  </si>
  <si>
    <t>DGS_0721.0</t>
  </si>
  <si>
    <t>ES: 71.3</t>
  </si>
  <si>
    <t>Maury Elementary School</t>
  </si>
  <si>
    <t>DGS_0258.0</t>
  </si>
  <si>
    <t>ES: 84.16</t>
  </si>
  <si>
    <t>Miner Elementary School</t>
  </si>
  <si>
    <t>DGS_0696.0</t>
  </si>
  <si>
    <t>Payne Elementary School</t>
  </si>
  <si>
    <t>DGS_0466.0</t>
  </si>
  <si>
    <t>ES: 49.06</t>
  </si>
  <si>
    <t>Peabody Elementary School (Capitol Hill Cluster)</t>
  </si>
  <si>
    <t>DGS_0595.0</t>
  </si>
  <si>
    <t>Thomson Elementary School</t>
  </si>
  <si>
    <t>DGS_0241.0</t>
  </si>
  <si>
    <t>ES: 51.62</t>
  </si>
  <si>
    <t>Tyler Elementary School</t>
  </si>
  <si>
    <t>DGS_0726.0</t>
  </si>
  <si>
    <t>ES: 35.05</t>
  </si>
  <si>
    <t>Van Ness Elementary School</t>
  </si>
  <si>
    <t>DGS_0770.0</t>
  </si>
  <si>
    <t>ES: 34.66</t>
  </si>
  <si>
    <t>Watkins Elementary School (Capitol Hill Cluster)</t>
  </si>
  <si>
    <t>DGS_0586.0</t>
  </si>
  <si>
    <t>ES: 62.78</t>
  </si>
  <si>
    <t>J.O. Wilson Elementary School</t>
  </si>
  <si>
    <t>DGS_0695.0</t>
  </si>
  <si>
    <t>ES: 23.21</t>
  </si>
  <si>
    <t>Eastern High School</t>
  </si>
  <si>
    <t>DGS_0181.0</t>
  </si>
  <si>
    <t>HS: 23.97</t>
  </si>
  <si>
    <t>Browne Education Campus</t>
  </si>
  <si>
    <t>DGS_0422.0</t>
  </si>
  <si>
    <t>MS: 13.19, ES: 11.08</t>
  </si>
  <si>
    <t>Eliot-Hine Middle School</t>
  </si>
  <si>
    <t>DGS_0359.0</t>
  </si>
  <si>
    <t>MS: 28.42</t>
  </si>
  <si>
    <t>Stuart-Hobson Middle School (Capitol Hill Cluster)</t>
  </si>
  <si>
    <t>DGS_0576.0</t>
  </si>
  <si>
    <t>MS: 39.81</t>
  </si>
  <si>
    <t>Jefferson Middle School Academy</t>
  </si>
  <si>
    <t>DGS_0739.0</t>
  </si>
  <si>
    <t>MS: 29.07</t>
  </si>
  <si>
    <t>Jackson-Reed HS</t>
  </si>
  <si>
    <t>Bancroft Elementary School</t>
  </si>
  <si>
    <t>DGS_0343.0</t>
  </si>
  <si>
    <t>ES: 60.12</t>
  </si>
  <si>
    <t>Janney Elementary School</t>
  </si>
  <si>
    <t>DGS_0580.0</t>
  </si>
  <si>
    <t>N&lt;10</t>
  </si>
  <si>
    <t>ES: 97.37</t>
  </si>
  <si>
    <t>Hearst Elementary School</t>
  </si>
  <si>
    <t>DGS_0550.0</t>
  </si>
  <si>
    <t>ES: 86.15</t>
  </si>
  <si>
    <t>Lafayette Elementary School</t>
  </si>
  <si>
    <t>DGS_0690.0</t>
  </si>
  <si>
    <t>ES: 88.13</t>
  </si>
  <si>
    <t>Murch Elementary School</t>
  </si>
  <si>
    <t>DGS_0638.0</t>
  </si>
  <si>
    <t>ES: 88.69</t>
  </si>
  <si>
    <t>Shepherd Elementary School</t>
  </si>
  <si>
    <t>DGS_0296.0</t>
  </si>
  <si>
    <t>ES: 84.64</t>
  </si>
  <si>
    <t xml:space="preserve">Jackson-Reed HS </t>
  </si>
  <si>
    <t>DGS_0551.0</t>
  </si>
  <si>
    <t>HS: 72.13</t>
  </si>
  <si>
    <t>Oyster-Adams Bilingual School (Adams)</t>
  </si>
  <si>
    <t>DGS_0380.0</t>
  </si>
  <si>
    <t>ES: 84.96, MS: 87.73</t>
  </si>
  <si>
    <t>Oyster-Adams Bilingual School (Oyster)</t>
  </si>
  <si>
    <t>DGS_0446.0</t>
  </si>
  <si>
    <t>Deal Middle School</t>
  </si>
  <si>
    <t>DGS_0529.0</t>
  </si>
  <si>
    <t>MS: 79.8</t>
  </si>
  <si>
    <t>MacArthur HS</t>
  </si>
  <si>
    <t>Eaton Elementary School</t>
  </si>
  <si>
    <t>DGS_0507.0</t>
  </si>
  <si>
    <t>ES: 83.38</t>
  </si>
  <si>
    <t>Hyde-Addison Elementary School</t>
  </si>
  <si>
    <t>DGS_0485.0</t>
  </si>
  <si>
    <t>ES: 80.15</t>
  </si>
  <si>
    <t>Key Elementary School</t>
  </si>
  <si>
    <t>DGS_0653.0</t>
  </si>
  <si>
    <t>ES: 92.6</t>
  </si>
  <si>
    <t>Mann Elementary School</t>
  </si>
  <si>
    <t>DGS_0616.0</t>
  </si>
  <si>
    <t>ES: 85.97</t>
  </si>
  <si>
    <t>Stoddert Elementary School</t>
  </si>
  <si>
    <t>DGS_0578.0</t>
  </si>
  <si>
    <t>ES: 90.84</t>
  </si>
  <si>
    <t>MacArthur High School</t>
  </si>
  <si>
    <t>DGS_1294.0</t>
  </si>
  <si>
    <t>Hardy Middle School</t>
  </si>
  <si>
    <t>DGS_0355.0</t>
  </si>
  <si>
    <t>MS: 67.88</t>
  </si>
  <si>
    <t>Roosevelt HS</t>
  </si>
  <si>
    <t>Barnard Elementary School</t>
  </si>
  <si>
    <t>DGS_0605.0</t>
  </si>
  <si>
    <t>ES: 40.31</t>
  </si>
  <si>
    <t>Bruce-Monroe Elementary School @ Park View</t>
  </si>
  <si>
    <t>DGS_0533.0</t>
  </si>
  <si>
    <t>ES: 45.52</t>
  </si>
  <si>
    <t>Powell Elementary School</t>
  </si>
  <si>
    <t>DGS_0287.0</t>
  </si>
  <si>
    <t>ES: 44.55</t>
  </si>
  <si>
    <t>Raymond Elementary School</t>
  </si>
  <si>
    <t>DGS_0427.0</t>
  </si>
  <si>
    <t>ES: 21.57</t>
  </si>
  <si>
    <t>Truesdell Elementary School</t>
  </si>
  <si>
    <t>DGS_0738.0</t>
  </si>
  <si>
    <t>ES: 16.03</t>
  </si>
  <si>
    <t>John Lewis Elementary School (formerly West ES)</t>
  </si>
  <si>
    <t>DGS_0179.0</t>
  </si>
  <si>
    <t>ES: 29.03</t>
  </si>
  <si>
    <t>Roosevelt High School</t>
  </si>
  <si>
    <t>DGS_0610.0</t>
  </si>
  <si>
    <t>HS: 20.43</t>
  </si>
  <si>
    <t>MacFarland Middle School</t>
  </si>
  <si>
    <t>DGS_0613.0</t>
  </si>
  <si>
    <t>MS: 20.22</t>
  </si>
  <si>
    <t>Woodson HS</t>
  </si>
  <si>
    <t>Lorraine H. Whitlock Elementary School</t>
  </si>
  <si>
    <t>DGS_0669.0</t>
  </si>
  <si>
    <t>ES: 15.0</t>
  </si>
  <si>
    <t>Burrville Elementary School</t>
  </si>
  <si>
    <t>DGS_0740.0</t>
  </si>
  <si>
    <t>ES: 19.96</t>
  </si>
  <si>
    <t>Drew Elementary School</t>
  </si>
  <si>
    <t>DGS_0687.0</t>
  </si>
  <si>
    <t>ES: 9.1</t>
  </si>
  <si>
    <t>C.W. Harris Elementary School</t>
  </si>
  <si>
    <t>DGS_0455.0</t>
  </si>
  <si>
    <t>ES: 10.11</t>
  </si>
  <si>
    <t>Houston Elementary School</t>
  </si>
  <si>
    <t>DGS_0219.0</t>
  </si>
  <si>
    <t>ES: 11.94</t>
  </si>
  <si>
    <t>Nalle Elementary School</t>
  </si>
  <si>
    <t>DGS_0394.0</t>
  </si>
  <si>
    <t>ES: 11.32</t>
  </si>
  <si>
    <t>Smothers Elementary School</t>
  </si>
  <si>
    <t>DGS_0612.0</t>
  </si>
  <si>
    <t>ES: 10.14</t>
  </si>
  <si>
    <t>Thomas Elementary School</t>
  </si>
  <si>
    <t>DGS_0719.0</t>
  </si>
  <si>
    <t>ES: 17.83</t>
  </si>
  <si>
    <t>H.D. Woodson High School</t>
  </si>
  <si>
    <t>DGS_0681.0</t>
  </si>
  <si>
    <t>HS: 25.89</t>
  </si>
  <si>
    <t>Kelly Miller Middle School</t>
  </si>
  <si>
    <t>DGS_0462.0</t>
  </si>
  <si>
    <t>MS: 6.77</t>
  </si>
  <si>
    <t>Variable name</t>
  </si>
  <si>
    <t>Variable definition</t>
  </si>
  <si>
    <t>DCPS HS feeder pattern; with the exception of schools in the MacArthur HSfeeder pattern (opened in SY23-24) these represent the SY22-23 feeder pattern, including:Anacostia HS
                                  Ballou HS
                                  Cardozo HS
                                  Citywide (not in a feeder pattern)
                                  Coolidge HS
                                  Dunbar HS
                                  Eastern Hs
                                  Jackson-Reed HS
                                  MacArthur HS (opened in SY23-24)
                                  Roosevelt HS
                                  Woodson HS</t>
  </si>
  <si>
    <t>Grades served by the school, including:ES: Any configuration of PreK to grade 5
                                K-8: Education campus serving PK or K to grade 8
                                MS: grades 6 to 8
                                HS: grades 9 to 12</t>
  </si>
  <si>
    <t>Name of the DCPS school</t>
  </si>
  <si>
    <t>Unique numeric code assigned to a school. Schools are identified per OSSE's School and LEA Information Management System (SLIMS).</t>
  </si>
  <si>
    <t xml:space="preserve">Unique ID for the facility.  Facility IDs for District-owned facilities(all DCPS facilties and public charter facilities that either rent or own former DCPS buildings) are provided by the Department of General Services. Facility IDs for non-District-owned facilities are assigned a unique ID by the DME. </t>
  </si>
  <si>
    <t>Programmatic capacity reflects the maximum number of students who can be housed in the school building given the facility, education program, and optimal student load. The number reflects the identification and categorization of spaces used in the building (e.g., grade level instruction, specialized classroom, or support spaces) as well as optimal student load per type of space developed in coordination with DCPS. These programmatic capacities are based on the 2023 Master Facilities Plan’s comprehensive reassessment of DCPS schools. The capacities do not include portables. For more detail see the upcoming 2023 Master Facilities Plan.</t>
  </si>
  <si>
    <t>These programmatic capacities are provided for DCPS schools either having undergone a modernization in 2022 (and site walks could not be done through the 2023 Master Facilities Plan process) or are expecting a modernization or addition in the near future. These adjusted future capacities are based on DCPS Ed Specs and subject to change once the detailed categorization of final spaces and student loads applied can be conducted.</t>
  </si>
  <si>
    <t>Utilization is SY22-23 enrollment divided by SY22-23 MFP capacities. This metric is one indication of how full a facility is. SY22-23 MFP utilization uses SY21-22 capacities for DCPS facilities that do not have a capacity due to modernization efforts.</t>
  </si>
  <si>
    <t>MFP adjusted utilization is SY22-23 enrollment divided by the MFP adjusted future capacities. This calculation is provided to assess utilization taking into account the upcoming or finished DCPS modernizations. MFP adjusted utilization is set to missing/blank for DCPS facilities that do not have an immediate upcoming modernization. These schools may be listed in the FY24-FY29 Capital Improvement Plan (CIP) but do not have an estimated programmatic capacity yet.</t>
  </si>
  <si>
    <t>MFP adjusted utilization key, including: 
            Very low (0% to 50%)
            Low (50% to 65%)
            Monitor (65% to 80%)
            Optimal (80% to 95%)
            High (95 to 110%)
            Very high (110%+)</t>
  </si>
  <si>
    <t>Total square footage of facility divided by SY22-23 enrollment</t>
  </si>
  <si>
    <t>Enrollment of the school as of the OSSE SY22-23 enrollment audit</t>
  </si>
  <si>
    <t>Enrollment of the school as of the OSSE SY21-22 enrollment audit</t>
  </si>
  <si>
    <t>Enrollment of the school as of the OSSE SY20-21 enrollment audit</t>
  </si>
  <si>
    <t>Enrollment of the school as of the OSSE SY19-20 enrollment audit</t>
  </si>
  <si>
    <t>Percent of public school students living in each school’s boundary who attend the school(the numerator is the number of in-boundary students enrolled at the school and the denominatoris all grade-specific public school students living in the boundary). For more information view the Public School Enrollments per DCPS Boundary dataset at: https://dme.dc.gov/node/1665401</t>
  </si>
  <si>
    <t>Percent of the school enrollment that is living in-boundary (the numerator is the number of in-boundary students enrolled at the school and the denominator is the number of students enrolled at the school). For more information view the Public School Enrollments per DCPS Boundary dataset at: https://dme.dc.gov/node/1665401</t>
  </si>
  <si>
    <t>Share of students enrolled in the school who previously attended a geographic feeder school who do not currently live in boundary for the school</t>
  </si>
  <si>
    <t>Percent of grade-specific public school students living in each school's boundary who are designated as At-Risk as of the SY22-23 audited enrollment.</t>
  </si>
  <si>
    <t>Share of students in school who are designated as At-Risk as of the SY22-23 audited enrollment.Per D.C. Official Code § 38- 2901(2A), a student is identified as at-risk if they meet one or more of the following criteria: 
            1) Homeless; 
            2) In the District’s foster care system; 
            3) Qualifies for the Temporary Assistance for Needy Families program or the Supplemental Nutrition Assistance Program; or, 
            4) Is a high school student that is one year older, or more, than the expected age for the grade in which the student is enrolled.</t>
  </si>
  <si>
    <t>Share of students enrolled at the school as of the SY22-23 OSSE enrollment audit who are Black or African-American</t>
  </si>
  <si>
    <t>SY22-23 Hispanic or Latino Students</t>
  </si>
  <si>
    <t>Share of students enrolled at the school s of the SY22-23 OSSE enrollment audit who are Hispanic or Latino (any race)</t>
  </si>
  <si>
    <t>Share of students enrolled at the school as of the SY22-23 OSSE enrollment audit who are Asian</t>
  </si>
  <si>
    <t>Share of students enrolled at the school as of the SY22-23 OSSE enrollment audit who are white</t>
  </si>
  <si>
    <t>Share of students enrolled at the school as of the SY22-23 OSSE enrollment audit who are two or more races or another race/ethnicity</t>
  </si>
  <si>
    <t>Median driving distance in miles from home to school for in boundary students enrolled as of the SY22-23 OSSE enrollment audit</t>
  </si>
  <si>
    <t>Median driving distance in miles from home to school for out of boundary students enrolled as of the SY22-23 OSSE enrollment audit</t>
  </si>
  <si>
    <t>The methodology differentiates between DCPS boundary and citywide schools (both public charter schools and DCPS citywide schools).
For DCPS boundary schools, the boundary participation rates for SY22-23 for each grand band (elementary, middle, high, and education campus) were divided into quintiles (five groups). The quintile of boundary schools with the highest boundary participation was identified as "highest demand". 
For citywide DCPS and public charter schools, the metric relies on the ratio of waitlists from the 2022 My School DC Lottery (including post lottery)to enrollment in the entry grade for those who ranked the school in their top three choices. The waitlist length as of October in entry grades at schoolsranked first, second, or third as of October in the school year by enrollment in the entry grade, which standardizes across school size. Within each grade band (elementary, middle, high, and education campus), divide schools into five groups based on quintiles of the ratio of waitlist length in the entry grade to enrollment. The quintile of citywide schools with the highest ratios of waitlist to enrollment will be identified as "highest demand".</t>
  </si>
  <si>
    <t>SY21-22 DC School Report Card Framework score; downloaded from         https://osse.dc.gov/sites/default/files/dc/sites/osse/page_content/attachments/2122%20DC%20School%20Report%20Card%20Aggregate%20Public%20Data.xlsx</t>
  </si>
  <si>
    <t>Indicates whether the adjusted MFP capacity is based on the preliminary EdSpec capacity, or other context about the school and facility data.</t>
  </si>
  <si>
    <t>Version History</t>
  </si>
  <si>
    <t xml:space="preserve">        Published draft 12/04/2023</t>
  </si>
  <si>
    <t xml:space="preserve">        Published revised draft 1/29/2024</t>
  </si>
  <si>
    <t xml:space="preserve">- While the MacArthur HS did not open until SY23-24, schools in the its feeder pattern are designated as such to enable forward-looking analysis as the DCPS HS feeder pattern level.
    - The following audited enrollment business rules were applied to the audited enrollment file for SY17-18 through SY22-23: 
        - The universe of DCPS students includes audited UPSFF residents + Non-resident tuition paying + Residency unverified
        - The universe of public charter students includes audited UPSFF residents.
    - There are two records for Cardozo Education Campus to enable analysis relevant to the future Euclid MS (opening in SY28-29); wherever possible
    data has been disaggregated by grades 6-8 and 9-12. However, as of 12.4.2023 the Demand metric and Boundary Participation rate reflect information for
    the full school (grades 6-12). 
 - There are two records for Oyster-Adams Education Campus; wherever possible data has been disaggregated by grades PK-3 and 4 to 8. However, the Boundary Participation rate reflects information for the full school. 
To protect privacy, OSSE has suppressed information and reported ranges when publishing the information could potentially identify individual students.  
- N&lt;10 indicates that the number could be any number less than 10.
- DS indicates that the data are suppressed because either a) publishing the number would permit the calculation of suppressed data, or b) the data must be suppressed under OSSE's 2020 Student Privacy and Data Suppression Policy (see https://osse.dc.gov/publication/osse-and-federal-privacy-laws for more details).  
    </t>
  </si>
  <si>
    <t>Boundary and Student Assignment Study 2023 Supporting Datasheet - 4.05.2024</t>
  </si>
  <si>
    <t xml:space="preserve">This datasheet includes foundational information about DCPS schools for the DC Boundary and Student Assignment Study. </t>
  </si>
  <si>
    <t xml:space="preserve">        Published final version 4/05/2024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</si>
</sst>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b/>
      <sz val="11"/>
      <name val="Calibri"/>
    </font>
    <font>
      <sz val="11"/>
      <color rgb="FF000000"/>
      <name val="Calibri"/>
    </font>
    <font>
      <sz val="11"/>
      <color rgb="FF000000"/>
      <name val="Calibri"/>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2" fillId="0" borderId="0"/>
    <xf numFmtId="0" fontId="1" fillId="0" borderId="0"/>
  </cellStyleXfs>
  <cellXfs count="33">
    <xf numFmtId="0" fontId="0" fillId="0" borderId="0" xfId="0"/>
    <xf numFmtId="0" fontId="4" fillId="2" borderId="1" xfId="0" applyFont="1" applyFill="1" applyBorder="1"/>
    <xf numFmtId="0" fontId="0" fillId="2" borderId="0" xfId="0" applyFill="1"/>
    <xf numFmtId="0" fontId="0" fillId="2" borderId="0" xfId="0" applyFill="1" applyAlignment="1">
      <alignment wrapText="1"/>
    </xf>
    <xf numFmtId="0" fontId="0" fillId="0" borderId="2" xfId="0" applyBorder="1"/>
    <xf numFmtId="0" fontId="4" fillId="0" borderId="2" xfId="0" applyFont="1" applyBorder="1"/>
    <xf numFmtId="0" fontId="4" fillId="0" borderId="2" xfId="0" applyFont="1" applyBorder="1" applyAlignment="1">
      <alignment wrapText="1"/>
    </xf>
    <xf numFmtId="0" fontId="0" fillId="0" borderId="2" xfId="0" applyBorder="1" applyAlignment="1">
      <alignment wrapText="1"/>
    </xf>
    <xf numFmtId="0" fontId="0" fillId="0" borderId="0" xfId="0" applyAlignment="1">
      <alignment wrapText="1"/>
    </xf>
    <xf numFmtId="0" fontId="4" fillId="2" borderId="1" xfId="0" applyFont="1" applyFill="1" applyBorder="1" applyAlignment="1">
      <alignment horizontal="left"/>
    </xf>
    <xf numFmtId="0" fontId="0" fillId="0" borderId="0" xfId="0" quotePrefix="1" applyAlignment="1">
      <alignment wrapText="1"/>
    </xf>
    <xf numFmtId="0" fontId="4" fillId="0" borderId="0" xfId="0" applyFont="1" applyAlignment="1">
      <alignment wrapText="1"/>
    </xf>
    <xf numFmtId="9" fontId="4" fillId="0" borderId="0" xfId="1" applyFont="1" applyAlignment="1">
      <alignment wrapText="1"/>
    </xf>
    <xf numFmtId="0" fontId="5" fillId="0" borderId="2" xfId="2" applyFont="1" applyBorder="1" applyAlignment="1">
      <alignment wrapText="1"/>
    </xf>
    <xf numFmtId="0" fontId="5" fillId="0" borderId="3" xfId="2" applyFont="1" applyBorder="1" applyAlignment="1">
      <alignment wrapText="1"/>
    </xf>
    <xf numFmtId="0" fontId="2" fillId="0" borderId="0" xfId="2"/>
    <xf numFmtId="0" fontId="6" fillId="0" borderId="0" xfId="2" applyFont="1"/>
    <xf numFmtId="0" fontId="7" fillId="0" borderId="0" xfId="2" applyFont="1"/>
    <xf numFmtId="9" fontId="7" fillId="0" borderId="0" xfId="2" applyNumberFormat="1" applyFont="1"/>
    <xf numFmtId="9" fontId="6" fillId="0" borderId="0" xfId="2" applyNumberFormat="1" applyFont="1"/>
    <xf numFmtId="1" fontId="7" fillId="0" borderId="0" xfId="2" applyNumberFormat="1" applyFont="1"/>
    <xf numFmtId="9" fontId="6" fillId="0" borderId="0" xfId="2" applyNumberFormat="1" applyFont="1" applyAlignment="1">
      <alignment wrapText="1"/>
    </xf>
    <xf numFmtId="9" fontId="6" fillId="0" borderId="0" xfId="2" applyNumberFormat="1" applyFont="1" applyAlignment="1">
      <alignment horizontal="right"/>
    </xf>
    <xf numFmtId="0" fontId="6" fillId="0" borderId="0" xfId="2" applyFont="1" applyAlignment="1">
      <alignment horizontal="right"/>
    </xf>
    <xf numFmtId="0" fontId="4" fillId="0" borderId="0" xfId="0" applyFont="1" applyAlignment="1">
      <alignment horizontal="right" wrapText="1"/>
    </xf>
    <xf numFmtId="0" fontId="8" fillId="0" borderId="0" xfId="3" applyFont="1" applyAlignment="1">
      <alignment horizontal="right"/>
    </xf>
    <xf numFmtId="9" fontId="1" fillId="0" borderId="0" xfId="3" applyNumberFormat="1" applyAlignment="1">
      <alignment horizontal="right"/>
    </xf>
    <xf numFmtId="0" fontId="2" fillId="0" borderId="0" xfId="2" applyAlignment="1">
      <alignment horizontal="right"/>
    </xf>
    <xf numFmtId="0" fontId="7" fillId="0" borderId="0" xfId="0" applyFont="1"/>
    <xf numFmtId="0" fontId="7" fillId="0" borderId="0" xfId="0" quotePrefix="1" applyFont="1"/>
    <xf numFmtId="0" fontId="7" fillId="0" borderId="0" xfId="0" quotePrefix="1" applyFont="1" applyAlignment="1">
      <alignment wrapText="1"/>
    </xf>
    <xf numFmtId="0" fontId="7" fillId="0" borderId="0" xfId="0" applyFont="1" applyAlignment="1">
      <alignment wrapText="1"/>
    </xf>
    <xf numFmtId="0" fontId="0" fillId="0" borderId="0" xfId="0" applyAlignment="1">
      <alignment horizontal="left"/>
    </xf>
  </cellXfs>
  <cellStyles count="4">
    <cellStyle name="Normal" xfId="0" builtinId="0"/>
    <cellStyle name="Normal 2" xfId="2" xr:uid="{A34B6E6C-2BC0-4F10-8458-686959C647E4}"/>
    <cellStyle name="Normal 3" xfId="3" xr:uid="{A65AAB89-F799-482A-B02D-4C1658F5CDF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1D772-A81E-48E1-B9A7-B65C7FAA3504}">
  <dimension ref="A1:B8"/>
  <sheetViews>
    <sheetView tabSelected="1" workbookViewId="0"/>
  </sheetViews>
  <sheetFormatPr defaultColWidth="11.42578125" defaultRowHeight="15" x14ac:dyDescent="0.25"/>
  <cols>
    <col min="1" max="1" width="105.42578125" customWidth="1"/>
  </cols>
  <sheetData>
    <row r="1" spans="1:2" x14ac:dyDescent="0.25">
      <c r="A1" s="1" t="s">
        <v>427</v>
      </c>
      <c r="B1" s="2"/>
    </row>
    <row r="2" spans="1:2" ht="30" x14ac:dyDescent="0.25">
      <c r="A2" s="3" t="s">
        <v>428</v>
      </c>
      <c r="B2" s="2"/>
    </row>
    <row r="3" spans="1:2" x14ac:dyDescent="0.25">
      <c r="A3" s="2" t="s">
        <v>0</v>
      </c>
      <c r="B3" s="2"/>
    </row>
    <row r="4" spans="1:2" x14ac:dyDescent="0.25">
      <c r="A4" s="2" t="s">
        <v>1</v>
      </c>
      <c r="B4" s="2"/>
    </row>
    <row r="5" spans="1:2" x14ac:dyDescent="0.25">
      <c r="A5" s="2"/>
      <c r="B5" s="2"/>
    </row>
    <row r="6" spans="1:2" x14ac:dyDescent="0.25">
      <c r="A6" s="2"/>
      <c r="B6" s="2"/>
    </row>
    <row r="7" spans="1:2" x14ac:dyDescent="0.25">
      <c r="A7" s="2"/>
      <c r="B7" s="2"/>
    </row>
    <row r="8" spans="1:2" x14ac:dyDescent="0.25">
      <c r="A8" s="2"/>
      <c r="B8" s="2"/>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1438-CB55-47DA-ABCE-20692764D7B5}">
  <dimension ref="A1:AD131"/>
  <sheetViews>
    <sheetView workbookViewId="0">
      <pane xSplit="3" ySplit="1" topLeftCell="K2" activePane="bottomRight" state="frozen"/>
      <selection pane="topRight" activeCell="D1" sqref="D1"/>
      <selection pane="bottomLeft" activeCell="A2" sqref="A2"/>
      <selection pane="bottomRight"/>
    </sheetView>
  </sheetViews>
  <sheetFormatPr defaultRowHeight="15" customHeight="1" x14ac:dyDescent="0.25"/>
  <cols>
    <col min="1" max="1" width="15.85546875" style="15" bestFit="1" customWidth="1"/>
    <col min="2" max="2" width="9.140625" style="15"/>
    <col min="3" max="3" width="36.85546875" style="15" customWidth="1"/>
    <col min="4" max="4" width="9.140625" style="15"/>
    <col min="5" max="5" width="12.42578125" style="15" bestFit="1" customWidth="1"/>
    <col min="6" max="6" width="10.42578125" style="15" customWidth="1"/>
    <col min="7" max="8" width="17.42578125" style="15" customWidth="1"/>
    <col min="9" max="9" width="10.85546875" style="15" customWidth="1"/>
    <col min="10" max="17" width="9.140625" style="15"/>
    <col min="18" max="18" width="12.5703125" style="15" customWidth="1"/>
    <col min="19" max="19" width="12.5703125" style="27" customWidth="1"/>
    <col min="20" max="25" width="9.140625" style="15"/>
    <col min="26" max="27" width="11.5703125" style="15" customWidth="1"/>
    <col min="28" max="16384" width="9.140625" style="15"/>
  </cols>
  <sheetData>
    <row r="1" spans="1:30" ht="76.5" customHeight="1" x14ac:dyDescent="0.25">
      <c r="A1" s="13" t="s">
        <v>2</v>
      </c>
      <c r="B1" s="14" t="s">
        <v>3</v>
      </c>
      <c r="C1" s="14" t="s">
        <v>4</v>
      </c>
      <c r="D1" s="14" t="s">
        <v>5</v>
      </c>
      <c r="E1" s="14" t="s">
        <v>6</v>
      </c>
      <c r="F1" s="11" t="s">
        <v>7</v>
      </c>
      <c r="G1" s="11" t="s">
        <v>8</v>
      </c>
      <c r="H1" s="11" t="s">
        <v>9</v>
      </c>
      <c r="I1" s="11" t="s">
        <v>10</v>
      </c>
      <c r="J1" s="11" t="s">
        <v>11</v>
      </c>
      <c r="K1" s="11" t="s">
        <v>12</v>
      </c>
      <c r="L1" s="11" t="s">
        <v>13</v>
      </c>
      <c r="M1" s="11" t="s">
        <v>14</v>
      </c>
      <c r="N1" s="11" t="s">
        <v>15</v>
      </c>
      <c r="O1" s="11" t="s">
        <v>16</v>
      </c>
      <c r="P1" s="11" t="s">
        <v>17</v>
      </c>
      <c r="Q1" s="11" t="s">
        <v>18</v>
      </c>
      <c r="R1" s="11" t="s">
        <v>19</v>
      </c>
      <c r="S1" s="24" t="s">
        <v>20</v>
      </c>
      <c r="T1" s="12" t="s">
        <v>21</v>
      </c>
      <c r="U1" s="11" t="s">
        <v>22</v>
      </c>
      <c r="V1" s="11" t="s">
        <v>23</v>
      </c>
      <c r="W1" s="11" t="s">
        <v>24</v>
      </c>
      <c r="X1" s="11" t="s">
        <v>25</v>
      </c>
      <c r="Y1" s="11" t="s">
        <v>26</v>
      </c>
      <c r="Z1" s="11" t="s">
        <v>27</v>
      </c>
      <c r="AA1" s="11" t="s">
        <v>28</v>
      </c>
      <c r="AB1" s="11" t="s">
        <v>29</v>
      </c>
      <c r="AC1" s="11" t="s">
        <v>30</v>
      </c>
      <c r="AD1" s="11" t="s">
        <v>31</v>
      </c>
    </row>
    <row r="2" spans="1:30" x14ac:dyDescent="0.25">
      <c r="A2" s="16" t="s">
        <v>32</v>
      </c>
      <c r="B2" s="16" t="s">
        <v>33</v>
      </c>
      <c r="C2" s="16" t="s">
        <v>34</v>
      </c>
      <c r="D2" s="16">
        <v>206</v>
      </c>
      <c r="E2" s="16" t="s">
        <v>35</v>
      </c>
      <c r="F2" s="17">
        <v>510</v>
      </c>
      <c r="G2" s="17">
        <v>510</v>
      </c>
      <c r="H2" s="18">
        <f>IFERROR(L2/IF(F2&gt;0,F2,#REF!)," ")</f>
        <v>0.72941176470588232</v>
      </c>
      <c r="I2" s="19">
        <f t="shared" ref="I2:I33" si="0">IFERROR(L2/G2," ")</f>
        <v>0.72941176470588232</v>
      </c>
      <c r="J2" s="16" t="str">
        <f t="shared" ref="J2:J33" si="1">IF(I2&gt;1.1,"Very high",IF(I2&gt;0.95,"High",IF(I2&gt;0.8,"Optimal",IF(I2&gt;0.65,"Monitor",IF(I2&gt;0.5,"Low","Very Low")))))</f>
        <v>Monitor</v>
      </c>
      <c r="K2" s="16">
        <v>213</v>
      </c>
      <c r="L2" s="16">
        <v>372</v>
      </c>
      <c r="M2" s="16">
        <v>384</v>
      </c>
      <c r="N2" s="16">
        <v>456</v>
      </c>
      <c r="O2" s="16">
        <v>479</v>
      </c>
      <c r="P2" s="19">
        <v>0.19500000000000001</v>
      </c>
      <c r="Q2" s="19">
        <v>0.37</v>
      </c>
      <c r="R2" s="19"/>
      <c r="S2" s="26">
        <v>0.501</v>
      </c>
      <c r="T2" s="19">
        <v>0.64</v>
      </c>
      <c r="U2" s="19">
        <v>0.97</v>
      </c>
      <c r="V2" s="19">
        <v>0.01</v>
      </c>
      <c r="W2" s="19">
        <v>0</v>
      </c>
      <c r="X2" s="19">
        <v>0.01</v>
      </c>
      <c r="Y2" s="19">
        <v>0</v>
      </c>
      <c r="Z2" s="16">
        <v>0.6</v>
      </c>
      <c r="AA2" s="16">
        <v>2.2999999999999998</v>
      </c>
      <c r="AB2" s="16" t="s">
        <v>36</v>
      </c>
      <c r="AC2" s="16" t="s">
        <v>37</v>
      </c>
    </row>
    <row r="3" spans="1:30" x14ac:dyDescent="0.25">
      <c r="A3" s="16" t="s">
        <v>32</v>
      </c>
      <c r="B3" s="16" t="s">
        <v>33</v>
      </c>
      <c r="C3" s="16" t="s">
        <v>38</v>
      </c>
      <c r="D3" s="16">
        <v>257</v>
      </c>
      <c r="E3" s="16" t="s">
        <v>39</v>
      </c>
      <c r="F3" s="17">
        <v>369</v>
      </c>
      <c r="G3" s="17">
        <v>369</v>
      </c>
      <c r="H3" s="18">
        <f>IFERROR(L3/IF(F3&gt;0,F3,#REF!)," ")</f>
        <v>0.76964769647696474</v>
      </c>
      <c r="I3" s="19">
        <f t="shared" si="0"/>
        <v>0.76964769647696474</v>
      </c>
      <c r="J3" s="16" t="str">
        <f t="shared" si="1"/>
        <v>Monitor</v>
      </c>
      <c r="K3" s="16">
        <v>315</v>
      </c>
      <c r="L3" s="16">
        <v>284</v>
      </c>
      <c r="M3" s="16">
        <v>283</v>
      </c>
      <c r="N3" s="16">
        <v>329</v>
      </c>
      <c r="O3" s="16">
        <v>326</v>
      </c>
      <c r="P3" s="19">
        <v>0.193</v>
      </c>
      <c r="Q3" s="19">
        <v>0.56999999999999995</v>
      </c>
      <c r="R3" s="19"/>
      <c r="S3" s="26">
        <v>0.72099999999999997</v>
      </c>
      <c r="T3" s="19">
        <v>0.88</v>
      </c>
      <c r="U3" s="19">
        <v>0.94</v>
      </c>
      <c r="V3" s="19">
        <v>0.05</v>
      </c>
      <c r="W3" s="19">
        <v>0</v>
      </c>
      <c r="X3" s="19">
        <v>0</v>
      </c>
      <c r="Y3" s="19">
        <v>0</v>
      </c>
      <c r="Z3" s="16">
        <v>0.4</v>
      </c>
      <c r="AA3" s="16">
        <v>2.2000000000000002</v>
      </c>
      <c r="AB3" s="16" t="s">
        <v>36</v>
      </c>
      <c r="AC3" s="16" t="s">
        <v>40</v>
      </c>
    </row>
    <row r="4" spans="1:30" x14ac:dyDescent="0.25">
      <c r="A4" s="16" t="s">
        <v>32</v>
      </c>
      <c r="B4" s="16" t="s">
        <v>33</v>
      </c>
      <c r="C4" s="16" t="s">
        <v>41</v>
      </c>
      <c r="D4" s="16">
        <v>259</v>
      </c>
      <c r="E4" s="16" t="s">
        <v>42</v>
      </c>
      <c r="F4" s="17">
        <v>549</v>
      </c>
      <c r="G4" s="17">
        <v>549</v>
      </c>
      <c r="H4" s="18">
        <f>IFERROR(L4/IF(F4&gt;0,F4,#REF!)," ")</f>
        <v>0.71948998178506374</v>
      </c>
      <c r="I4" s="19">
        <f t="shared" si="0"/>
        <v>0.71948998178506374</v>
      </c>
      <c r="J4" s="16" t="str">
        <f t="shared" si="1"/>
        <v>Monitor</v>
      </c>
      <c r="K4" s="16">
        <v>244</v>
      </c>
      <c r="L4" s="16">
        <v>395</v>
      </c>
      <c r="M4" s="16">
        <v>400</v>
      </c>
      <c r="N4" s="16">
        <v>373</v>
      </c>
      <c r="O4" s="16">
        <v>392</v>
      </c>
      <c r="P4" s="19">
        <v>0.28300000000000003</v>
      </c>
      <c r="Q4" s="19">
        <v>0.7</v>
      </c>
      <c r="R4" s="19"/>
      <c r="S4" s="26">
        <v>0.79599999999999993</v>
      </c>
      <c r="T4" s="19">
        <v>0.89</v>
      </c>
      <c r="U4" s="19">
        <v>0.99</v>
      </c>
      <c r="V4" s="19">
        <v>0.01</v>
      </c>
      <c r="W4" s="19">
        <v>0</v>
      </c>
      <c r="X4" s="19">
        <v>0</v>
      </c>
      <c r="Y4" s="19">
        <v>0.01</v>
      </c>
      <c r="Z4" s="16">
        <v>0.5</v>
      </c>
      <c r="AA4" s="16">
        <v>2.2000000000000002</v>
      </c>
      <c r="AB4" s="16" t="s">
        <v>36</v>
      </c>
      <c r="AC4" s="16" t="s">
        <v>43</v>
      </c>
    </row>
    <row r="5" spans="1:30" x14ac:dyDescent="0.25">
      <c r="A5" s="16" t="s">
        <v>32</v>
      </c>
      <c r="B5" s="16" t="s">
        <v>33</v>
      </c>
      <c r="C5" s="16" t="s">
        <v>44</v>
      </c>
      <c r="D5" s="16">
        <v>285</v>
      </c>
      <c r="E5" s="16" t="s">
        <v>45</v>
      </c>
      <c r="F5" s="17">
        <v>570</v>
      </c>
      <c r="G5" s="17">
        <v>557</v>
      </c>
      <c r="H5" s="18">
        <f>IFERROR(L5/IF(F5&gt;0,F5,#REF!)," ")</f>
        <v>0.39122807017543859</v>
      </c>
      <c r="I5" s="19">
        <f t="shared" si="0"/>
        <v>0.40035906642728902</v>
      </c>
      <c r="J5" s="16" t="str">
        <f t="shared" si="1"/>
        <v>Very Low</v>
      </c>
      <c r="K5" s="16">
        <v>486</v>
      </c>
      <c r="L5" s="16">
        <v>223</v>
      </c>
      <c r="M5" s="16">
        <v>212</v>
      </c>
      <c r="N5" s="16">
        <v>240</v>
      </c>
      <c r="O5" s="16">
        <v>286</v>
      </c>
      <c r="P5" s="19">
        <v>0.14199999999999999</v>
      </c>
      <c r="Q5" s="19">
        <v>0.7</v>
      </c>
      <c r="R5" s="19"/>
      <c r="S5" s="26">
        <v>0.80500000000000005</v>
      </c>
      <c r="T5" s="19">
        <v>0.95</v>
      </c>
      <c r="U5" s="19">
        <v>0.97</v>
      </c>
      <c r="V5" s="19">
        <v>0.01</v>
      </c>
      <c r="W5" s="19">
        <v>0</v>
      </c>
      <c r="X5" s="19">
        <v>0</v>
      </c>
      <c r="Y5" s="19">
        <v>0.01</v>
      </c>
      <c r="Z5" s="16">
        <v>0.5</v>
      </c>
      <c r="AA5" s="16">
        <v>1.8</v>
      </c>
      <c r="AB5" s="16" t="s">
        <v>36</v>
      </c>
      <c r="AC5" s="16" t="s">
        <v>46</v>
      </c>
    </row>
    <row r="6" spans="1:30" x14ac:dyDescent="0.25">
      <c r="A6" s="16" t="s">
        <v>32</v>
      </c>
      <c r="B6" s="16" t="s">
        <v>33</v>
      </c>
      <c r="C6" s="16" t="s">
        <v>47</v>
      </c>
      <c r="D6" s="16">
        <v>291</v>
      </c>
      <c r="E6" s="16" t="s">
        <v>48</v>
      </c>
      <c r="F6" s="17">
        <v>526</v>
      </c>
      <c r="G6" s="17">
        <v>526</v>
      </c>
      <c r="H6" s="18">
        <f>IFERROR(L6/IF(F6&gt;0,F6,#REF!)," ")</f>
        <v>0.81749049429657794</v>
      </c>
      <c r="I6" s="19">
        <f t="shared" si="0"/>
        <v>0.81749049429657794</v>
      </c>
      <c r="J6" s="16" t="str">
        <f t="shared" si="1"/>
        <v>Optimal</v>
      </c>
      <c r="K6" s="16">
        <v>177</v>
      </c>
      <c r="L6" s="16">
        <v>430</v>
      </c>
      <c r="M6" s="16">
        <v>424</v>
      </c>
      <c r="N6" s="16">
        <v>435</v>
      </c>
      <c r="O6" s="16">
        <v>427</v>
      </c>
      <c r="P6" s="19">
        <v>0.29899999999999999</v>
      </c>
      <c r="Q6" s="19">
        <v>0.31</v>
      </c>
      <c r="R6" s="19"/>
      <c r="S6" s="26">
        <v>0.72799999999999998</v>
      </c>
      <c r="T6" s="19">
        <v>0.87</v>
      </c>
      <c r="U6" s="19">
        <v>0.97</v>
      </c>
      <c r="V6" s="19">
        <v>0.02</v>
      </c>
      <c r="W6" s="19">
        <v>0</v>
      </c>
      <c r="X6" s="19">
        <v>0</v>
      </c>
      <c r="Y6" s="19">
        <v>0.01</v>
      </c>
      <c r="Z6" s="16">
        <v>0.4</v>
      </c>
      <c r="AA6" s="16">
        <v>1.9</v>
      </c>
      <c r="AB6" s="16" t="s">
        <v>36</v>
      </c>
      <c r="AC6" s="16" t="s">
        <v>49</v>
      </c>
    </row>
    <row r="7" spans="1:30" x14ac:dyDescent="0.25">
      <c r="A7" s="16" t="s">
        <v>32</v>
      </c>
      <c r="B7" s="16" t="s">
        <v>33</v>
      </c>
      <c r="C7" s="16" t="s">
        <v>50</v>
      </c>
      <c r="D7" s="16">
        <v>299</v>
      </c>
      <c r="E7" s="16" t="s">
        <v>51</v>
      </c>
      <c r="F7" s="17">
        <v>445</v>
      </c>
      <c r="G7" s="17">
        <v>445</v>
      </c>
      <c r="H7" s="18">
        <f>IFERROR(L7/IF(F7&gt;0,F7,#REF!)," ")</f>
        <v>0.45617977528089887</v>
      </c>
      <c r="I7" s="19">
        <f t="shared" si="0"/>
        <v>0.45617977528089887</v>
      </c>
      <c r="J7" s="16" t="str">
        <f t="shared" si="1"/>
        <v>Very Low</v>
      </c>
      <c r="K7" s="16">
        <v>342</v>
      </c>
      <c r="L7" s="16">
        <v>203</v>
      </c>
      <c r="M7" s="16">
        <v>239</v>
      </c>
      <c r="N7" s="16">
        <v>253</v>
      </c>
      <c r="O7" s="16">
        <v>287</v>
      </c>
      <c r="P7" s="19">
        <v>0.14699999999999999</v>
      </c>
      <c r="Q7" s="19">
        <v>0.51</v>
      </c>
      <c r="R7" s="19"/>
      <c r="S7" s="26">
        <v>0.58899999999999997</v>
      </c>
      <c r="T7" s="19">
        <v>0.67</v>
      </c>
      <c r="U7" s="19">
        <v>0.84</v>
      </c>
      <c r="V7" s="19">
        <v>0.16</v>
      </c>
      <c r="W7" s="19">
        <v>0</v>
      </c>
      <c r="X7" s="19">
        <v>0.01</v>
      </c>
      <c r="Y7" s="19">
        <v>0</v>
      </c>
      <c r="Z7" s="16">
        <v>0.4</v>
      </c>
      <c r="AA7" s="16">
        <v>1.5</v>
      </c>
      <c r="AB7" s="16" t="s">
        <v>36</v>
      </c>
      <c r="AC7" s="16" t="s">
        <v>52</v>
      </c>
    </row>
    <row r="8" spans="1:30" x14ac:dyDescent="0.25">
      <c r="A8" s="16" t="s">
        <v>32</v>
      </c>
      <c r="B8" s="16" t="s">
        <v>33</v>
      </c>
      <c r="C8" s="16" t="s">
        <v>53</v>
      </c>
      <c r="D8" s="16">
        <v>307</v>
      </c>
      <c r="E8" s="16" t="s">
        <v>54</v>
      </c>
      <c r="F8" s="17">
        <v>390</v>
      </c>
      <c r="G8" s="17">
        <v>377</v>
      </c>
      <c r="H8" s="18">
        <f>IFERROR(L8/IF(F8&gt;0,F8,#REF!)," ")</f>
        <v>0.61025641025641031</v>
      </c>
      <c r="I8" s="19">
        <f t="shared" si="0"/>
        <v>0.6312997347480106</v>
      </c>
      <c r="J8" s="16" t="str">
        <f t="shared" si="1"/>
        <v>Low</v>
      </c>
      <c r="K8" s="16">
        <v>415</v>
      </c>
      <c r="L8" s="16">
        <v>238</v>
      </c>
      <c r="M8" s="16">
        <v>249</v>
      </c>
      <c r="N8" s="16">
        <v>264</v>
      </c>
      <c r="O8" s="16">
        <v>265</v>
      </c>
      <c r="P8" s="19">
        <v>0.13900000000000001</v>
      </c>
      <c r="Q8" s="19">
        <v>0.52</v>
      </c>
      <c r="R8" s="19"/>
      <c r="S8" s="26">
        <v>0.78200000000000003</v>
      </c>
      <c r="T8" s="19">
        <v>0.89</v>
      </c>
      <c r="U8" s="19">
        <v>0.98</v>
      </c>
      <c r="V8" s="19">
        <v>0.01</v>
      </c>
      <c r="W8" s="19">
        <v>0</v>
      </c>
      <c r="X8" s="19">
        <v>0</v>
      </c>
      <c r="Y8" s="19">
        <v>0</v>
      </c>
      <c r="Z8" s="16">
        <v>0.5</v>
      </c>
      <c r="AA8" s="16">
        <v>2.2999999999999998</v>
      </c>
      <c r="AB8" s="16" t="s">
        <v>36</v>
      </c>
      <c r="AC8" s="16" t="s">
        <v>55</v>
      </c>
    </row>
    <row r="9" spans="1:30" x14ac:dyDescent="0.25">
      <c r="A9" s="16" t="s">
        <v>32</v>
      </c>
      <c r="B9" s="16" t="s">
        <v>33</v>
      </c>
      <c r="C9" s="16" t="s">
        <v>56</v>
      </c>
      <c r="D9" s="16">
        <v>316</v>
      </c>
      <c r="E9" s="16" t="s">
        <v>57</v>
      </c>
      <c r="F9" s="17">
        <v>545</v>
      </c>
      <c r="G9" s="17">
        <v>532</v>
      </c>
      <c r="H9" s="18">
        <f>IFERROR(L9/IF(F9&gt;0,F9,#REF!)," ")</f>
        <v>0.49357798165137617</v>
      </c>
      <c r="I9" s="19">
        <f t="shared" si="0"/>
        <v>0.50563909774436089</v>
      </c>
      <c r="J9" s="16" t="str">
        <f t="shared" si="1"/>
        <v>Low</v>
      </c>
      <c r="K9" s="16">
        <v>298</v>
      </c>
      <c r="L9" s="16">
        <v>269</v>
      </c>
      <c r="M9" s="16">
        <v>280</v>
      </c>
      <c r="N9" s="16">
        <v>318</v>
      </c>
      <c r="O9" s="16">
        <v>346</v>
      </c>
      <c r="P9" s="19">
        <v>0.18899999999999997</v>
      </c>
      <c r="Q9" s="19">
        <v>0.38</v>
      </c>
      <c r="R9" s="19"/>
      <c r="S9" s="26">
        <v>0.58899999999999997</v>
      </c>
      <c r="T9" s="19">
        <v>0.67</v>
      </c>
      <c r="U9" s="19">
        <v>0.97</v>
      </c>
      <c r="V9" s="19">
        <v>0.02</v>
      </c>
      <c r="W9" s="19">
        <v>0</v>
      </c>
      <c r="X9" s="19">
        <v>0</v>
      </c>
      <c r="Y9" s="19">
        <v>0.01</v>
      </c>
      <c r="Z9" s="16">
        <v>0.3</v>
      </c>
      <c r="AA9" s="16">
        <v>2.6</v>
      </c>
      <c r="AB9" s="16" t="s">
        <v>36</v>
      </c>
      <c r="AC9" s="16" t="s">
        <v>58</v>
      </c>
    </row>
    <row r="10" spans="1:30" x14ac:dyDescent="0.25">
      <c r="A10" s="16" t="s">
        <v>32</v>
      </c>
      <c r="B10" s="16" t="s">
        <v>33</v>
      </c>
      <c r="C10" s="16" t="s">
        <v>59</v>
      </c>
      <c r="D10" s="16">
        <v>319</v>
      </c>
      <c r="E10" s="16" t="s">
        <v>60</v>
      </c>
      <c r="F10" s="17">
        <v>612</v>
      </c>
      <c r="G10" s="17">
        <v>612</v>
      </c>
      <c r="H10" s="18">
        <f>IFERROR(L10/IF(F10&gt;0,F10,#REF!)," ")</f>
        <v>0.51143790849673199</v>
      </c>
      <c r="I10" s="19">
        <f t="shared" si="0"/>
        <v>0.51143790849673199</v>
      </c>
      <c r="J10" s="16" t="str">
        <f t="shared" si="1"/>
        <v>Low</v>
      </c>
      <c r="K10" s="16">
        <v>268</v>
      </c>
      <c r="L10" s="16">
        <v>313</v>
      </c>
      <c r="M10" s="16">
        <v>338</v>
      </c>
      <c r="N10" s="16">
        <v>383</v>
      </c>
      <c r="O10" s="16">
        <v>429</v>
      </c>
      <c r="P10" s="19">
        <v>0.16600000000000001</v>
      </c>
      <c r="Q10" s="19">
        <v>0.45</v>
      </c>
      <c r="R10" s="19"/>
      <c r="S10" s="26">
        <v>0.80200000000000005</v>
      </c>
      <c r="T10" s="19">
        <v>0.91</v>
      </c>
      <c r="U10" s="19">
        <v>0.97</v>
      </c>
      <c r="V10" s="19">
        <v>0.02</v>
      </c>
      <c r="W10" s="19">
        <v>0</v>
      </c>
      <c r="X10" s="19">
        <v>0</v>
      </c>
      <c r="Y10" s="19">
        <v>0.01</v>
      </c>
      <c r="Z10" s="16">
        <v>0.4</v>
      </c>
      <c r="AA10" s="16">
        <v>1.4</v>
      </c>
      <c r="AB10" s="16" t="s">
        <v>36</v>
      </c>
      <c r="AC10" s="16" t="s">
        <v>61</v>
      </c>
    </row>
    <row r="11" spans="1:30" x14ac:dyDescent="0.25">
      <c r="A11" s="16" t="s">
        <v>32</v>
      </c>
      <c r="B11" s="16" t="s">
        <v>62</v>
      </c>
      <c r="C11" s="16" t="s">
        <v>63</v>
      </c>
      <c r="D11" s="16">
        <v>450</v>
      </c>
      <c r="E11" s="16" t="s">
        <v>64</v>
      </c>
      <c r="F11" s="20">
        <v>827</v>
      </c>
      <c r="G11" s="20">
        <v>827</v>
      </c>
      <c r="H11" s="18">
        <f>IFERROR(L11/IF(F11&gt;0,F11,#REF!)," ")</f>
        <v>0.34703748488512698</v>
      </c>
      <c r="I11" s="19">
        <f t="shared" si="0"/>
        <v>0.34703748488512698</v>
      </c>
      <c r="J11" s="16" t="str">
        <f t="shared" si="1"/>
        <v>Very Low</v>
      </c>
      <c r="K11" s="16">
        <v>687</v>
      </c>
      <c r="L11" s="16">
        <v>287</v>
      </c>
      <c r="M11" s="16">
        <v>321</v>
      </c>
      <c r="N11" s="16">
        <v>326</v>
      </c>
      <c r="O11" s="16">
        <v>321</v>
      </c>
      <c r="P11" s="19">
        <v>7.2000000000000008E-2</v>
      </c>
      <c r="Q11" s="19">
        <v>0.66</v>
      </c>
      <c r="R11" s="19">
        <v>0.11</v>
      </c>
      <c r="S11" s="26">
        <v>0.70099999999999996</v>
      </c>
      <c r="T11" s="19">
        <v>0.86</v>
      </c>
      <c r="U11" s="19">
        <v>0.98</v>
      </c>
      <c r="V11" s="19">
        <v>0.02</v>
      </c>
      <c r="W11" s="19">
        <v>0</v>
      </c>
      <c r="X11" s="19">
        <v>0</v>
      </c>
      <c r="Y11" s="19">
        <v>0</v>
      </c>
      <c r="Z11" s="16">
        <v>1.4</v>
      </c>
      <c r="AA11" s="16">
        <v>3.9</v>
      </c>
      <c r="AB11" s="16" t="s">
        <v>36</v>
      </c>
      <c r="AC11" s="16" t="s">
        <v>65</v>
      </c>
    </row>
    <row r="12" spans="1:30" x14ac:dyDescent="0.25">
      <c r="A12" s="16" t="s">
        <v>32</v>
      </c>
      <c r="B12" s="16" t="s">
        <v>66</v>
      </c>
      <c r="C12" s="16" t="s">
        <v>67</v>
      </c>
      <c r="D12" s="16">
        <v>417</v>
      </c>
      <c r="E12" s="16" t="s">
        <v>68</v>
      </c>
      <c r="F12" s="20">
        <v>565</v>
      </c>
      <c r="G12" s="20">
        <v>565</v>
      </c>
      <c r="H12" s="18">
        <f>IFERROR(L12/IF(F12&gt;0,F12,#REF!)," ")</f>
        <v>0.35929203539823007</v>
      </c>
      <c r="I12" s="19">
        <f t="shared" si="0"/>
        <v>0.35929203539823007</v>
      </c>
      <c r="J12" s="16" t="str">
        <f t="shared" si="1"/>
        <v>Very Low</v>
      </c>
      <c r="K12" s="16">
        <v>747</v>
      </c>
      <c r="L12" s="16">
        <v>203</v>
      </c>
      <c r="M12" s="16">
        <v>272</v>
      </c>
      <c r="N12" s="16">
        <v>236</v>
      </c>
      <c r="O12" s="16">
        <v>208</v>
      </c>
      <c r="P12" s="19">
        <v>0.115</v>
      </c>
      <c r="Q12" s="19">
        <v>0.73</v>
      </c>
      <c r="R12" s="19">
        <v>0.11</v>
      </c>
      <c r="S12" s="26">
        <v>0.71799999999999997</v>
      </c>
      <c r="T12" s="19">
        <v>0.85</v>
      </c>
      <c r="U12" s="19">
        <v>0.94</v>
      </c>
      <c r="V12" s="19">
        <v>0.05</v>
      </c>
      <c r="W12" s="19">
        <v>0</v>
      </c>
      <c r="X12" s="19">
        <v>0</v>
      </c>
      <c r="Y12" s="19">
        <v>0.01</v>
      </c>
      <c r="Z12" s="16">
        <v>1</v>
      </c>
      <c r="AA12" s="16">
        <v>2.8</v>
      </c>
      <c r="AB12" s="16" t="s">
        <v>36</v>
      </c>
      <c r="AC12" s="16" t="s">
        <v>69</v>
      </c>
    </row>
    <row r="13" spans="1:30" x14ac:dyDescent="0.25">
      <c r="A13" s="16" t="s">
        <v>32</v>
      </c>
      <c r="B13" s="16" t="s">
        <v>66</v>
      </c>
      <c r="C13" s="16" t="s">
        <v>70</v>
      </c>
      <c r="D13" s="16">
        <v>427</v>
      </c>
      <c r="E13" s="16" t="s">
        <v>71</v>
      </c>
      <c r="F13" s="20">
        <v>778</v>
      </c>
      <c r="G13" s="17">
        <v>778</v>
      </c>
      <c r="H13" s="18">
        <f>IFERROR(L13/IF(F13&gt;0,F13,#REF!)," ")</f>
        <v>0.2763496143958869</v>
      </c>
      <c r="I13" s="19">
        <f t="shared" si="0"/>
        <v>0.2763496143958869</v>
      </c>
      <c r="J13" s="16" t="str">
        <f t="shared" si="1"/>
        <v>Very Low</v>
      </c>
      <c r="K13" s="16">
        <v>744</v>
      </c>
      <c r="L13" s="16">
        <v>215</v>
      </c>
      <c r="M13" s="16">
        <v>233</v>
      </c>
      <c r="N13" s="16">
        <v>279</v>
      </c>
      <c r="O13" s="16">
        <v>289</v>
      </c>
      <c r="P13" s="19">
        <v>0.14899999999999999</v>
      </c>
      <c r="Q13" s="19">
        <v>0.71</v>
      </c>
      <c r="R13" s="19">
        <v>0.08</v>
      </c>
      <c r="S13" s="26">
        <v>0.60299999999999998</v>
      </c>
      <c r="T13" s="19">
        <v>0.8</v>
      </c>
      <c r="U13" s="19">
        <v>0.94</v>
      </c>
      <c r="V13" s="19">
        <v>0.06</v>
      </c>
      <c r="W13" s="19">
        <v>0</v>
      </c>
      <c r="X13" s="19">
        <v>0</v>
      </c>
      <c r="Y13" s="19">
        <v>0.01</v>
      </c>
      <c r="Z13" s="16">
        <v>0.7</v>
      </c>
      <c r="AA13" s="16">
        <v>2.5</v>
      </c>
      <c r="AB13" s="16" t="s">
        <v>36</v>
      </c>
      <c r="AC13" s="16" t="s">
        <v>72</v>
      </c>
    </row>
    <row r="14" spans="1:30" x14ac:dyDescent="0.25">
      <c r="A14" s="16" t="s">
        <v>73</v>
      </c>
      <c r="B14" s="16" t="s">
        <v>33</v>
      </c>
      <c r="C14" s="16" t="s">
        <v>74</v>
      </c>
      <c r="D14" s="16">
        <v>238</v>
      </c>
      <c r="E14" s="16" t="s">
        <v>75</v>
      </c>
      <c r="F14" s="17">
        <v>0</v>
      </c>
      <c r="G14" s="17">
        <v>391</v>
      </c>
      <c r="H14" s="18" t="str">
        <f>IFERROR(L14/IF(F14&gt;0,F14,#REF!)," ")</f>
        <v xml:space="preserve"> </v>
      </c>
      <c r="I14" s="19">
        <f t="shared" si="0"/>
        <v>0.59079283887468026</v>
      </c>
      <c r="J14" s="16" t="str">
        <f t="shared" si="1"/>
        <v>Low</v>
      </c>
      <c r="K14" s="16">
        <v>272</v>
      </c>
      <c r="L14" s="16">
        <v>231</v>
      </c>
      <c r="M14" s="16">
        <v>245</v>
      </c>
      <c r="N14" s="16">
        <v>263</v>
      </c>
      <c r="O14" s="16">
        <v>288</v>
      </c>
      <c r="P14" s="19">
        <v>0.14199999999999999</v>
      </c>
      <c r="Q14" s="19">
        <v>0.67</v>
      </c>
      <c r="R14" s="19"/>
      <c r="S14" s="26">
        <v>0.83299999999999996</v>
      </c>
      <c r="T14" s="19">
        <v>0.91</v>
      </c>
      <c r="U14" s="19">
        <v>0.94</v>
      </c>
      <c r="V14" s="19">
        <v>0.03</v>
      </c>
      <c r="W14" s="19">
        <v>0</v>
      </c>
      <c r="X14" s="19">
        <v>0</v>
      </c>
      <c r="Y14" s="19">
        <v>0.03</v>
      </c>
      <c r="Z14" s="16">
        <v>3.4</v>
      </c>
      <c r="AA14" s="16">
        <v>3.9</v>
      </c>
      <c r="AB14" s="16" t="s">
        <v>36</v>
      </c>
      <c r="AC14" s="16" t="s">
        <v>76</v>
      </c>
    </row>
    <row r="15" spans="1:30" x14ac:dyDescent="0.25">
      <c r="A15" s="16" t="s">
        <v>73</v>
      </c>
      <c r="B15" s="16" t="s">
        <v>33</v>
      </c>
      <c r="C15" s="16" t="s">
        <v>77</v>
      </c>
      <c r="D15" s="16">
        <v>249</v>
      </c>
      <c r="E15" s="16" t="s">
        <v>78</v>
      </c>
      <c r="F15" s="17">
        <v>516</v>
      </c>
      <c r="G15" s="17">
        <v>490</v>
      </c>
      <c r="H15" s="18">
        <f>IFERROR(L15/IF(F15&gt;0,F15,#REF!)," ")</f>
        <v>0.56007751937984496</v>
      </c>
      <c r="I15" s="19">
        <f t="shared" si="0"/>
        <v>0.58979591836734691</v>
      </c>
      <c r="J15" s="16" t="str">
        <f t="shared" si="1"/>
        <v>Low</v>
      </c>
      <c r="K15" s="16">
        <v>283</v>
      </c>
      <c r="L15" s="16">
        <v>289</v>
      </c>
      <c r="M15" s="16">
        <v>278</v>
      </c>
      <c r="N15" s="16">
        <v>307</v>
      </c>
      <c r="O15" s="16">
        <v>357</v>
      </c>
      <c r="P15" s="19">
        <v>0.13300000000000001</v>
      </c>
      <c r="Q15" s="19">
        <v>0.79</v>
      </c>
      <c r="R15" s="19"/>
      <c r="S15" s="26">
        <v>0.81499999999999995</v>
      </c>
      <c r="T15" s="19">
        <v>0.93</v>
      </c>
      <c r="U15" s="19">
        <v>0.96</v>
      </c>
      <c r="V15" s="19">
        <v>0.03</v>
      </c>
      <c r="W15" s="19">
        <v>0</v>
      </c>
      <c r="X15" s="19">
        <v>0</v>
      </c>
      <c r="Y15" s="19">
        <v>0.01</v>
      </c>
      <c r="Z15" s="16">
        <v>0.3</v>
      </c>
      <c r="AA15" s="16">
        <v>3.2</v>
      </c>
      <c r="AB15" s="16" t="s">
        <v>36</v>
      </c>
      <c r="AC15" s="16" t="s">
        <v>79</v>
      </c>
    </row>
    <row r="16" spans="1:30" x14ac:dyDescent="0.25">
      <c r="A16" s="16" t="s">
        <v>73</v>
      </c>
      <c r="B16" s="16" t="s">
        <v>33</v>
      </c>
      <c r="C16" s="16" t="s">
        <v>80</v>
      </c>
      <c r="D16" s="16">
        <v>294</v>
      </c>
      <c r="E16" s="16" t="s">
        <v>81</v>
      </c>
      <c r="F16" s="17">
        <v>529</v>
      </c>
      <c r="G16" s="17">
        <v>529</v>
      </c>
      <c r="H16" s="18">
        <f>IFERROR(L16/IF(F16&gt;0,F16,#REF!)," ")</f>
        <v>0.51606805293005675</v>
      </c>
      <c r="I16" s="19">
        <f t="shared" si="0"/>
        <v>0.51606805293005675</v>
      </c>
      <c r="J16" s="16" t="str">
        <f t="shared" si="1"/>
        <v>Low</v>
      </c>
      <c r="K16" s="16">
        <v>296</v>
      </c>
      <c r="L16" s="16">
        <v>273</v>
      </c>
      <c r="M16" s="16">
        <v>278</v>
      </c>
      <c r="N16" s="16">
        <v>313</v>
      </c>
      <c r="O16" s="16">
        <v>394</v>
      </c>
      <c r="P16" s="19">
        <v>0.20300000000000001</v>
      </c>
      <c r="Q16" s="19">
        <v>0.57999999999999996</v>
      </c>
      <c r="R16" s="19"/>
      <c r="S16" s="26">
        <v>0.80599999999999994</v>
      </c>
      <c r="T16" s="19">
        <v>0.91</v>
      </c>
      <c r="U16" s="19">
        <v>0.99</v>
      </c>
      <c r="V16" s="19">
        <v>0.01</v>
      </c>
      <c r="W16" s="19">
        <v>0</v>
      </c>
      <c r="X16" s="19">
        <v>0</v>
      </c>
      <c r="Y16" s="19">
        <v>0</v>
      </c>
      <c r="Z16" s="16">
        <v>0.5</v>
      </c>
      <c r="AA16" s="16">
        <v>1.3</v>
      </c>
      <c r="AB16" s="16" t="s">
        <v>36</v>
      </c>
      <c r="AC16" s="16" t="s">
        <v>82</v>
      </c>
    </row>
    <row r="17" spans="1:30" x14ac:dyDescent="0.25">
      <c r="A17" s="16" t="s">
        <v>73</v>
      </c>
      <c r="B17" s="16" t="s">
        <v>33</v>
      </c>
      <c r="C17" s="16" t="s">
        <v>83</v>
      </c>
      <c r="D17" s="16">
        <v>308</v>
      </c>
      <c r="E17" s="16" t="s">
        <v>84</v>
      </c>
      <c r="F17" s="17">
        <v>572</v>
      </c>
      <c r="G17" s="17">
        <v>338</v>
      </c>
      <c r="H17" s="18">
        <f>IFERROR(L17/IF(F17&gt;0,F17,#REF!)," ")</f>
        <v>0.34090909090909088</v>
      </c>
      <c r="I17" s="19">
        <f t="shared" si="0"/>
        <v>0.57692307692307687</v>
      </c>
      <c r="J17" s="16" t="str">
        <f t="shared" si="1"/>
        <v>Low</v>
      </c>
      <c r="K17" s="16">
        <v>398</v>
      </c>
      <c r="L17" s="16">
        <v>195</v>
      </c>
      <c r="M17" s="16">
        <v>195</v>
      </c>
      <c r="N17" s="16">
        <v>216</v>
      </c>
      <c r="O17" s="16">
        <v>233</v>
      </c>
      <c r="P17" s="19">
        <v>0.129</v>
      </c>
      <c r="Q17" s="19">
        <v>0.34</v>
      </c>
      <c r="R17" s="19"/>
      <c r="S17" s="26">
        <v>0.71700000000000008</v>
      </c>
      <c r="T17" s="19">
        <v>0.84</v>
      </c>
      <c r="U17" s="19">
        <v>1</v>
      </c>
      <c r="V17" s="19">
        <v>0.01</v>
      </c>
      <c r="W17" s="19">
        <v>0</v>
      </c>
      <c r="X17" s="19">
        <v>0</v>
      </c>
      <c r="Y17" s="19">
        <v>0</v>
      </c>
      <c r="Z17" s="16">
        <v>0.5</v>
      </c>
      <c r="AA17" s="16">
        <v>1.3</v>
      </c>
      <c r="AB17" s="16" t="s">
        <v>36</v>
      </c>
      <c r="AC17" s="16" t="s">
        <v>85</v>
      </c>
    </row>
    <row r="18" spans="1:30" x14ac:dyDescent="0.25">
      <c r="A18" s="16" t="s">
        <v>73</v>
      </c>
      <c r="B18" s="16" t="s">
        <v>33</v>
      </c>
      <c r="C18" s="16" t="s">
        <v>86</v>
      </c>
      <c r="D18" s="16">
        <v>315</v>
      </c>
      <c r="E18" s="16" t="s">
        <v>87</v>
      </c>
      <c r="F18" s="17">
        <v>350</v>
      </c>
      <c r="G18" s="17">
        <v>337</v>
      </c>
      <c r="H18" s="18">
        <f>IFERROR(L18/IF(F18&gt;0,F18,#REF!)," ")</f>
        <v>0.58571428571428574</v>
      </c>
      <c r="I18" s="19">
        <f t="shared" si="0"/>
        <v>0.60830860534124631</v>
      </c>
      <c r="J18" s="16" t="str">
        <f t="shared" si="1"/>
        <v>Low</v>
      </c>
      <c r="K18" s="16">
        <v>323</v>
      </c>
      <c r="L18" s="16">
        <v>205</v>
      </c>
      <c r="M18" s="16">
        <v>223</v>
      </c>
      <c r="N18" s="16">
        <v>234</v>
      </c>
      <c r="O18" s="16">
        <v>253</v>
      </c>
      <c r="P18" s="19">
        <v>0.13</v>
      </c>
      <c r="Q18" s="19">
        <v>0.56999999999999995</v>
      </c>
      <c r="R18" s="19"/>
      <c r="S18" s="26">
        <v>0.752</v>
      </c>
      <c r="T18" s="19">
        <v>0.8</v>
      </c>
      <c r="U18" s="19">
        <v>0.91</v>
      </c>
      <c r="V18" s="19">
        <v>0.08</v>
      </c>
      <c r="W18" s="19">
        <v>0.01</v>
      </c>
      <c r="X18" s="19">
        <v>0</v>
      </c>
      <c r="Y18" s="19">
        <v>0</v>
      </c>
      <c r="Z18" s="16">
        <v>0.3</v>
      </c>
      <c r="AA18" s="16">
        <v>1.2</v>
      </c>
      <c r="AB18" s="16" t="s">
        <v>36</v>
      </c>
      <c r="AC18" s="16" t="s">
        <v>88</v>
      </c>
    </row>
    <row r="19" spans="1:30" x14ac:dyDescent="0.25">
      <c r="A19" s="16" t="s">
        <v>73</v>
      </c>
      <c r="B19" s="16" t="s">
        <v>33</v>
      </c>
      <c r="C19" s="16" t="s">
        <v>89</v>
      </c>
      <c r="D19" s="16">
        <v>329</v>
      </c>
      <c r="E19" s="16" t="s">
        <v>90</v>
      </c>
      <c r="F19" s="17">
        <v>563</v>
      </c>
      <c r="G19" s="17">
        <v>550</v>
      </c>
      <c r="H19" s="18">
        <f>IFERROR(L19/IF(F19&gt;0,F19,#REF!)," ")</f>
        <v>0.87211367673179396</v>
      </c>
      <c r="I19" s="19">
        <f t="shared" si="0"/>
        <v>0.8927272727272727</v>
      </c>
      <c r="J19" s="16" t="str">
        <f t="shared" si="1"/>
        <v>Optimal</v>
      </c>
      <c r="K19" s="16">
        <v>191</v>
      </c>
      <c r="L19" s="16">
        <v>491</v>
      </c>
      <c r="M19" s="16">
        <v>472</v>
      </c>
      <c r="N19" s="16">
        <v>497</v>
      </c>
      <c r="O19" s="16">
        <v>506</v>
      </c>
      <c r="P19" s="19">
        <v>0.22800000000000001</v>
      </c>
      <c r="Q19" s="19">
        <v>0.62</v>
      </c>
      <c r="R19" s="19"/>
      <c r="S19" s="26">
        <v>0.79299999999999993</v>
      </c>
      <c r="T19" s="19">
        <v>0.9</v>
      </c>
      <c r="U19" s="19">
        <v>0.98</v>
      </c>
      <c r="V19" s="19">
        <v>0.01</v>
      </c>
      <c r="W19" s="19">
        <v>0</v>
      </c>
      <c r="X19" s="19">
        <v>0</v>
      </c>
      <c r="Y19" s="19">
        <v>0</v>
      </c>
      <c r="Z19" s="16">
        <v>0.4</v>
      </c>
      <c r="AA19" s="16">
        <v>1.2</v>
      </c>
      <c r="AB19" s="16" t="s">
        <v>36</v>
      </c>
      <c r="AC19" s="16" t="s">
        <v>91</v>
      </c>
    </row>
    <row r="20" spans="1:30" x14ac:dyDescent="0.25">
      <c r="A20" s="16" t="s">
        <v>73</v>
      </c>
      <c r="B20" s="16" t="s">
        <v>33</v>
      </c>
      <c r="C20" s="16" t="s">
        <v>92</v>
      </c>
      <c r="D20" s="16">
        <v>344</v>
      </c>
      <c r="E20" s="16" t="s">
        <v>93</v>
      </c>
      <c r="F20" s="17">
        <v>445</v>
      </c>
      <c r="G20" s="17">
        <v>329</v>
      </c>
      <c r="H20" s="18">
        <f>IFERROR(L20/IF(F20&gt;0,F20,#REF!)," ")</f>
        <v>0.50786516853932584</v>
      </c>
      <c r="I20" s="19">
        <f t="shared" si="0"/>
        <v>0.68693009118541037</v>
      </c>
      <c r="J20" s="16" t="str">
        <f t="shared" si="1"/>
        <v>Monitor</v>
      </c>
      <c r="K20" s="16">
        <v>279</v>
      </c>
      <c r="L20" s="16">
        <v>226</v>
      </c>
      <c r="M20" s="16">
        <v>223</v>
      </c>
      <c r="N20" s="16">
        <v>271</v>
      </c>
      <c r="O20" s="16">
        <v>304</v>
      </c>
      <c r="P20" s="19">
        <v>0.16500000000000001</v>
      </c>
      <c r="Q20" s="19">
        <v>0.51</v>
      </c>
      <c r="R20" s="19"/>
      <c r="S20" s="26">
        <v>0.76400000000000001</v>
      </c>
      <c r="T20" s="19">
        <v>0.92</v>
      </c>
      <c r="U20" s="19">
        <v>0.99</v>
      </c>
      <c r="V20" s="19">
        <v>0.01</v>
      </c>
      <c r="W20" s="19">
        <v>0</v>
      </c>
      <c r="X20" s="19">
        <v>0</v>
      </c>
      <c r="Y20" s="19">
        <v>0</v>
      </c>
      <c r="Z20" s="16">
        <v>0.4</v>
      </c>
      <c r="AA20" s="16">
        <v>1.5</v>
      </c>
      <c r="AB20" s="16" t="s">
        <v>36</v>
      </c>
      <c r="AC20" s="16" t="s">
        <v>94</v>
      </c>
      <c r="AD20" t="s">
        <v>95</v>
      </c>
    </row>
    <row r="21" spans="1:30" x14ac:dyDescent="0.25">
      <c r="A21" s="16" t="s">
        <v>73</v>
      </c>
      <c r="B21" s="16" t="s">
        <v>62</v>
      </c>
      <c r="C21" s="16" t="s">
        <v>96</v>
      </c>
      <c r="D21" s="16">
        <v>452</v>
      </c>
      <c r="E21" s="16" t="s">
        <v>97</v>
      </c>
      <c r="F21" s="17">
        <v>1286</v>
      </c>
      <c r="G21" s="17">
        <v>1241</v>
      </c>
      <c r="H21" s="18">
        <f>IFERROR(L21/IF(F21&gt;0,F21,#REF!)," ")</f>
        <v>0.5108864696734059</v>
      </c>
      <c r="I21" s="19">
        <f t="shared" si="0"/>
        <v>0.52941176470588236</v>
      </c>
      <c r="J21" s="16" t="str">
        <f t="shared" si="1"/>
        <v>Low</v>
      </c>
      <c r="K21" s="16">
        <v>647</v>
      </c>
      <c r="L21" s="16">
        <v>657</v>
      </c>
      <c r="M21" s="16">
        <v>636</v>
      </c>
      <c r="N21" s="16">
        <v>664</v>
      </c>
      <c r="O21" s="16">
        <v>573</v>
      </c>
      <c r="P21" s="19">
        <v>0.185</v>
      </c>
      <c r="Q21" s="19">
        <v>0.8</v>
      </c>
      <c r="R21" s="19">
        <v>0.08</v>
      </c>
      <c r="S21" s="26">
        <v>0.747</v>
      </c>
      <c r="T21" s="19">
        <v>0.89</v>
      </c>
      <c r="U21" s="19">
        <v>0.97</v>
      </c>
      <c r="V21" s="19">
        <v>0.02</v>
      </c>
      <c r="W21" s="19">
        <v>0</v>
      </c>
      <c r="X21" s="19">
        <v>0</v>
      </c>
      <c r="Y21" s="19">
        <v>0</v>
      </c>
      <c r="Z21" s="16">
        <v>1.2</v>
      </c>
      <c r="AA21" s="16">
        <v>2.9</v>
      </c>
      <c r="AB21" s="16" t="s">
        <v>36</v>
      </c>
      <c r="AC21" s="16" t="s">
        <v>98</v>
      </c>
    </row>
    <row r="22" spans="1:30" x14ac:dyDescent="0.25">
      <c r="A22" s="16" t="s">
        <v>73</v>
      </c>
      <c r="B22" s="16" t="s">
        <v>99</v>
      </c>
      <c r="C22" s="16" t="s">
        <v>100</v>
      </c>
      <c r="D22" s="16">
        <v>266</v>
      </c>
      <c r="E22" s="16" t="s">
        <v>101</v>
      </c>
      <c r="F22" s="17">
        <v>554</v>
      </c>
      <c r="G22" s="17">
        <v>745</v>
      </c>
      <c r="H22" s="18">
        <f>IFERROR(L22/IF(F22&gt;0,F22,#REF!)," ")</f>
        <v>0.8140794223826715</v>
      </c>
      <c r="I22" s="19">
        <f t="shared" si="0"/>
        <v>0.60536912751677852</v>
      </c>
      <c r="J22" s="16" t="str">
        <f t="shared" si="1"/>
        <v>Low</v>
      </c>
      <c r="K22" s="16">
        <v>177</v>
      </c>
      <c r="L22" s="16">
        <v>451</v>
      </c>
      <c r="M22" s="16">
        <v>414</v>
      </c>
      <c r="N22" s="16">
        <v>435</v>
      </c>
      <c r="O22" s="16">
        <v>491</v>
      </c>
      <c r="P22" s="19">
        <v>0.183</v>
      </c>
      <c r="Q22" s="19">
        <v>0.28000000000000003</v>
      </c>
      <c r="R22" s="19"/>
      <c r="S22" s="26">
        <v>0.28899999999999998</v>
      </c>
      <c r="T22" s="19">
        <v>0.69</v>
      </c>
      <c r="U22" s="19">
        <v>0.89</v>
      </c>
      <c r="V22" s="19">
        <v>0.05</v>
      </c>
      <c r="W22" s="19">
        <v>0</v>
      </c>
      <c r="X22" s="19">
        <v>0.04</v>
      </c>
      <c r="Y22" s="19">
        <v>0.02</v>
      </c>
      <c r="Z22" s="16">
        <v>0.3</v>
      </c>
      <c r="AA22" s="16">
        <v>1.1000000000000001</v>
      </c>
      <c r="AB22" s="16" t="s">
        <v>36</v>
      </c>
      <c r="AC22" s="16" t="s">
        <v>102</v>
      </c>
    </row>
    <row r="23" spans="1:30" x14ac:dyDescent="0.25">
      <c r="A23" s="16" t="s">
        <v>73</v>
      </c>
      <c r="B23" s="16" t="s">
        <v>66</v>
      </c>
      <c r="C23" s="16" t="s">
        <v>103</v>
      </c>
      <c r="D23" s="16">
        <v>413</v>
      </c>
      <c r="E23" s="16" t="s">
        <v>104</v>
      </c>
      <c r="F23" s="17">
        <v>1054</v>
      </c>
      <c r="G23" s="17">
        <v>1054</v>
      </c>
      <c r="H23" s="18">
        <f>IFERROR(L23/IF(F23&gt;0,F23,#REF!)," ")</f>
        <v>0.36622390891840606</v>
      </c>
      <c r="I23" s="19">
        <f t="shared" si="0"/>
        <v>0.36622390891840606</v>
      </c>
      <c r="J23" s="16" t="str">
        <f t="shared" si="1"/>
        <v>Very Low</v>
      </c>
      <c r="K23" s="16">
        <v>505</v>
      </c>
      <c r="L23" s="16">
        <v>386</v>
      </c>
      <c r="M23" s="16">
        <v>421</v>
      </c>
      <c r="N23" s="16">
        <v>470</v>
      </c>
      <c r="O23" s="16">
        <v>428</v>
      </c>
      <c r="P23" s="19">
        <v>0.17899999999999999</v>
      </c>
      <c r="Q23" s="19">
        <v>0.72</v>
      </c>
      <c r="R23" s="19">
        <v>0.13</v>
      </c>
      <c r="S23" s="26">
        <v>0.68799999999999994</v>
      </c>
      <c r="T23" s="19">
        <v>0.82</v>
      </c>
      <c r="U23" s="19">
        <v>0.98</v>
      </c>
      <c r="V23" s="19">
        <v>0.01</v>
      </c>
      <c r="W23" s="19">
        <v>0</v>
      </c>
      <c r="X23" s="19">
        <v>0</v>
      </c>
      <c r="Y23" s="19">
        <v>0.01</v>
      </c>
      <c r="Z23" s="16">
        <v>0.9</v>
      </c>
      <c r="AA23" s="16">
        <v>2.2999999999999998</v>
      </c>
      <c r="AB23" s="16" t="s">
        <v>36</v>
      </c>
      <c r="AC23" s="16" t="s">
        <v>105</v>
      </c>
    </row>
    <row r="24" spans="1:30" x14ac:dyDescent="0.25">
      <c r="A24" s="16" t="s">
        <v>73</v>
      </c>
      <c r="B24" s="16" t="s">
        <v>66</v>
      </c>
      <c r="C24" s="16" t="s">
        <v>106</v>
      </c>
      <c r="D24" s="16">
        <v>416</v>
      </c>
      <c r="E24" s="16" t="s">
        <v>107</v>
      </c>
      <c r="F24" s="17">
        <v>820</v>
      </c>
      <c r="G24" s="17">
        <v>820</v>
      </c>
      <c r="H24" s="18">
        <f>IFERROR(L24/IF(F24&gt;0,F24,#REF!)," ")</f>
        <v>0.36341463414634145</v>
      </c>
      <c r="I24" s="19">
        <f t="shared" si="0"/>
        <v>0.36341463414634145</v>
      </c>
      <c r="J24" s="16" t="str">
        <f t="shared" si="1"/>
        <v>Very Low</v>
      </c>
      <c r="K24" s="16">
        <v>616</v>
      </c>
      <c r="L24" s="16">
        <v>298</v>
      </c>
      <c r="M24" s="16">
        <v>318</v>
      </c>
      <c r="N24" s="16">
        <v>354</v>
      </c>
      <c r="O24" s="16">
        <v>337</v>
      </c>
      <c r="P24" s="19">
        <v>0.192</v>
      </c>
      <c r="Q24" s="19">
        <v>0.71</v>
      </c>
      <c r="R24" s="19">
        <v>0.08</v>
      </c>
      <c r="S24" s="26">
        <v>0.76800000000000002</v>
      </c>
      <c r="T24" s="19">
        <v>0.83</v>
      </c>
      <c r="U24" s="19">
        <v>1</v>
      </c>
      <c r="V24" s="19">
        <v>0</v>
      </c>
      <c r="W24" s="19">
        <v>0</v>
      </c>
      <c r="X24" s="19">
        <v>0</v>
      </c>
      <c r="Y24" s="19">
        <v>0</v>
      </c>
      <c r="Z24" s="16">
        <v>0.8</v>
      </c>
      <c r="AA24" s="16">
        <v>1.9</v>
      </c>
      <c r="AB24" s="16" t="s">
        <v>36</v>
      </c>
      <c r="AC24" s="16" t="s">
        <v>108</v>
      </c>
    </row>
    <row r="25" spans="1:30" x14ac:dyDescent="0.25">
      <c r="A25" s="16" t="s">
        <v>109</v>
      </c>
      <c r="B25" s="16" t="s">
        <v>33</v>
      </c>
      <c r="C25" s="16" t="s">
        <v>110</v>
      </c>
      <c r="D25" s="16">
        <v>224</v>
      </c>
      <c r="E25" s="16" t="s">
        <v>111</v>
      </c>
      <c r="F25" s="17">
        <v>386</v>
      </c>
      <c r="G25" s="17">
        <v>386</v>
      </c>
      <c r="H25" s="18">
        <f>IFERROR(L25/IF(F25&gt;0,F25,#REF!)," ")</f>
        <v>0.73056994818652854</v>
      </c>
      <c r="I25" s="19">
        <f t="shared" si="0"/>
        <v>0.73056994818652854</v>
      </c>
      <c r="J25" s="16" t="str">
        <f t="shared" si="1"/>
        <v>Monitor</v>
      </c>
      <c r="K25" s="16">
        <v>173</v>
      </c>
      <c r="L25" s="16">
        <v>282</v>
      </c>
      <c r="M25" s="16">
        <v>272</v>
      </c>
      <c r="N25" s="16">
        <v>297</v>
      </c>
      <c r="O25" s="16">
        <v>308</v>
      </c>
      <c r="P25" s="19">
        <v>0.32</v>
      </c>
      <c r="Q25" s="19">
        <v>0.32</v>
      </c>
      <c r="R25" s="19"/>
      <c r="S25" s="26">
        <v>0.58299999999999996</v>
      </c>
      <c r="T25" s="19">
        <v>0.59</v>
      </c>
      <c r="U25" s="19">
        <v>0.55000000000000004</v>
      </c>
      <c r="V25" s="19">
        <v>0.37</v>
      </c>
      <c r="W25" s="19">
        <v>0.01</v>
      </c>
      <c r="X25" s="19">
        <v>0.05</v>
      </c>
      <c r="Y25" s="19">
        <v>0.03</v>
      </c>
      <c r="Z25" s="16">
        <v>0.2</v>
      </c>
      <c r="AA25" s="16">
        <v>2.7</v>
      </c>
      <c r="AB25" s="16" t="s">
        <v>36</v>
      </c>
      <c r="AC25" s="16" t="s">
        <v>112</v>
      </c>
    </row>
    <row r="26" spans="1:30" x14ac:dyDescent="0.25">
      <c r="A26" s="16" t="s">
        <v>109</v>
      </c>
      <c r="B26" s="16" t="s">
        <v>33</v>
      </c>
      <c r="C26" s="16" t="s">
        <v>113</v>
      </c>
      <c r="D26" s="16">
        <v>227</v>
      </c>
      <c r="E26" s="16" t="s">
        <v>114</v>
      </c>
      <c r="F26" s="17">
        <v>454</v>
      </c>
      <c r="G26" s="17">
        <v>454</v>
      </c>
      <c r="H26" s="18">
        <f>IFERROR(L26/IF(F26&gt;0,F26,#REF!)," ")</f>
        <v>0.83480176211453749</v>
      </c>
      <c r="I26" s="19">
        <f t="shared" si="0"/>
        <v>0.83480176211453749</v>
      </c>
      <c r="J26" s="16" t="str">
        <f t="shared" si="1"/>
        <v>Optimal</v>
      </c>
      <c r="K26" s="16">
        <v>228</v>
      </c>
      <c r="L26" s="16">
        <v>379</v>
      </c>
      <c r="M26" s="16">
        <v>366</v>
      </c>
      <c r="N26" s="16">
        <v>383</v>
      </c>
      <c r="O26" s="16">
        <v>407</v>
      </c>
      <c r="P26" s="19">
        <v>0.37799999999999995</v>
      </c>
      <c r="Q26" s="19">
        <v>0.61</v>
      </c>
      <c r="R26" s="19"/>
      <c r="S26" s="26">
        <v>0.52500000000000002</v>
      </c>
      <c r="T26" s="19">
        <v>0.51</v>
      </c>
      <c r="U26" s="19">
        <v>0.33</v>
      </c>
      <c r="V26" s="19">
        <v>0.57999999999999996</v>
      </c>
      <c r="W26" s="19">
        <v>0.02</v>
      </c>
      <c r="X26" s="19">
        <v>0.06</v>
      </c>
      <c r="Y26" s="19">
        <v>0.01</v>
      </c>
      <c r="Z26" s="16">
        <v>0.4</v>
      </c>
      <c r="AA26" s="16">
        <v>1.2</v>
      </c>
      <c r="AB26" s="16" t="s">
        <v>36</v>
      </c>
      <c r="AC26" s="16" t="s">
        <v>115</v>
      </c>
    </row>
    <row r="27" spans="1:30" x14ac:dyDescent="0.25">
      <c r="A27" s="16" t="s">
        <v>109</v>
      </c>
      <c r="B27" s="16" t="s">
        <v>33</v>
      </c>
      <c r="C27" s="16" t="s">
        <v>116</v>
      </c>
      <c r="D27" s="16">
        <v>239</v>
      </c>
      <c r="E27" s="16" t="s">
        <v>117</v>
      </c>
      <c r="F27" s="17">
        <v>396</v>
      </c>
      <c r="G27" s="17">
        <v>396</v>
      </c>
      <c r="H27" s="18">
        <f>IFERROR(L27/IF(F27&gt;0,F27,#REF!)," ")</f>
        <v>0.94696969696969702</v>
      </c>
      <c r="I27" s="19">
        <f t="shared" si="0"/>
        <v>0.94696969696969702</v>
      </c>
      <c r="J27" s="16" t="str">
        <f t="shared" si="1"/>
        <v>Optimal</v>
      </c>
      <c r="K27" s="16">
        <v>161</v>
      </c>
      <c r="L27" s="16">
        <v>375</v>
      </c>
      <c r="M27" s="16">
        <v>331</v>
      </c>
      <c r="N27" s="16">
        <v>319</v>
      </c>
      <c r="O27" s="16">
        <v>291</v>
      </c>
      <c r="P27" s="19">
        <v>0.39500000000000002</v>
      </c>
      <c r="Q27" s="19">
        <v>0.46</v>
      </c>
      <c r="R27" s="19"/>
      <c r="S27" s="26">
        <v>0.35600000000000004</v>
      </c>
      <c r="T27" s="19">
        <v>0.37</v>
      </c>
      <c r="U27" s="19">
        <v>0.47</v>
      </c>
      <c r="V27" s="19">
        <v>0.2</v>
      </c>
      <c r="W27" s="19">
        <v>0.05</v>
      </c>
      <c r="X27" s="19">
        <v>0.25</v>
      </c>
      <c r="Y27" s="19">
        <v>0.04</v>
      </c>
      <c r="Z27" s="16">
        <v>0.5</v>
      </c>
      <c r="AA27" s="16">
        <v>2.8</v>
      </c>
      <c r="AB27" s="16" t="s">
        <v>36</v>
      </c>
      <c r="AC27" s="16" t="s">
        <v>118</v>
      </c>
    </row>
    <row r="28" spans="1:30" x14ac:dyDescent="0.25">
      <c r="A28" s="16" t="s">
        <v>109</v>
      </c>
      <c r="B28" s="16" t="s">
        <v>33</v>
      </c>
      <c r="C28" s="16" t="s">
        <v>119</v>
      </c>
      <c r="D28" s="16">
        <v>284</v>
      </c>
      <c r="E28" s="16" t="s">
        <v>120</v>
      </c>
      <c r="F28" s="17">
        <v>562</v>
      </c>
      <c r="G28" s="17">
        <v>562</v>
      </c>
      <c r="H28" s="18">
        <f>IFERROR(L28/IF(F28&gt;0,F28,#REF!)," ")</f>
        <v>0.8220640569395018</v>
      </c>
      <c r="I28" s="19">
        <f t="shared" si="0"/>
        <v>0.8220640569395018</v>
      </c>
      <c r="J28" s="16" t="str">
        <f t="shared" si="1"/>
        <v>Optimal</v>
      </c>
      <c r="K28" s="16">
        <v>371</v>
      </c>
      <c r="L28" s="16">
        <v>462</v>
      </c>
      <c r="M28" s="16">
        <v>441</v>
      </c>
      <c r="N28" s="16">
        <v>457</v>
      </c>
      <c r="O28" s="16">
        <v>461</v>
      </c>
      <c r="P28" s="19">
        <v>0.55700000000000005</v>
      </c>
      <c r="Q28" s="19">
        <v>0.43</v>
      </c>
      <c r="R28" s="19"/>
      <c r="S28" s="26">
        <v>0.36499999999999999</v>
      </c>
      <c r="T28" s="19">
        <v>0.32</v>
      </c>
      <c r="U28" s="19">
        <v>0.21</v>
      </c>
      <c r="V28" s="19">
        <v>0.44</v>
      </c>
      <c r="W28" s="19">
        <v>0.08</v>
      </c>
      <c r="X28" s="19">
        <v>0.23</v>
      </c>
      <c r="Y28" s="19">
        <v>0.04</v>
      </c>
      <c r="Z28" s="16">
        <v>0.6</v>
      </c>
      <c r="AA28" s="16">
        <v>1.9</v>
      </c>
      <c r="AB28" s="16" t="s">
        <v>36</v>
      </c>
      <c r="AC28" s="16" t="s">
        <v>121</v>
      </c>
    </row>
    <row r="29" spans="1:30" x14ac:dyDescent="0.25">
      <c r="A29" s="16" t="s">
        <v>109</v>
      </c>
      <c r="B29" s="16" t="s">
        <v>33</v>
      </c>
      <c r="C29" s="16" t="s">
        <v>122</v>
      </c>
      <c r="D29" s="16">
        <v>305</v>
      </c>
      <c r="E29" s="16" t="s">
        <v>123</v>
      </c>
      <c r="F29" s="17">
        <v>173</v>
      </c>
      <c r="G29" s="17">
        <v>173</v>
      </c>
      <c r="H29" s="18">
        <f>IFERROR(L29/IF(F29&gt;0,F29,#REF!)," ")</f>
        <v>0.98843930635838151</v>
      </c>
      <c r="I29" s="19">
        <f t="shared" si="0"/>
        <v>0.98843930635838151</v>
      </c>
      <c r="J29" s="16" t="str">
        <f t="shared" si="1"/>
        <v>High</v>
      </c>
      <c r="K29" s="16">
        <v>122</v>
      </c>
      <c r="L29" s="16">
        <v>171</v>
      </c>
      <c r="M29" s="16">
        <v>162</v>
      </c>
      <c r="N29" s="16">
        <v>176</v>
      </c>
      <c r="O29" s="16">
        <v>177</v>
      </c>
      <c r="P29" s="19">
        <v>0.77099999999999991</v>
      </c>
      <c r="Q29" s="19">
        <v>0.65</v>
      </c>
      <c r="R29" s="19"/>
      <c r="S29" s="26">
        <v>0.11800000000000001</v>
      </c>
      <c r="T29" s="19">
        <v>0.08</v>
      </c>
      <c r="U29" s="19">
        <v>0.14000000000000001</v>
      </c>
      <c r="V29" s="19">
        <v>0.14000000000000001</v>
      </c>
      <c r="W29" s="19">
        <v>0.1</v>
      </c>
      <c r="X29" s="19">
        <v>0.53</v>
      </c>
      <c r="Y29" s="19">
        <v>0.09</v>
      </c>
      <c r="Z29" s="16">
        <v>0.4</v>
      </c>
      <c r="AA29" s="16">
        <v>1.7</v>
      </c>
      <c r="AB29" s="16" t="s">
        <v>124</v>
      </c>
      <c r="AC29" s="16" t="s">
        <v>125</v>
      </c>
    </row>
    <row r="30" spans="1:30" x14ac:dyDescent="0.25">
      <c r="A30" s="16" t="s">
        <v>109</v>
      </c>
      <c r="B30" s="16" t="s">
        <v>33</v>
      </c>
      <c r="C30" s="16" t="s">
        <v>126</v>
      </c>
      <c r="D30" s="16">
        <v>309</v>
      </c>
      <c r="E30" s="16" t="s">
        <v>127</v>
      </c>
      <c r="F30" s="17">
        <v>503</v>
      </c>
      <c r="G30" s="17">
        <v>503</v>
      </c>
      <c r="H30" s="18">
        <f>IFERROR(L30/IF(F30&gt;0,F30,#REF!)," ")</f>
        <v>0.70178926441351885</v>
      </c>
      <c r="I30" s="19">
        <f t="shared" si="0"/>
        <v>0.70178926441351885</v>
      </c>
      <c r="J30" s="16" t="str">
        <f t="shared" si="1"/>
        <v>Monitor</v>
      </c>
      <c r="K30" s="16">
        <v>183</v>
      </c>
      <c r="L30" s="16">
        <v>353</v>
      </c>
      <c r="M30" s="16">
        <v>349</v>
      </c>
      <c r="N30" s="16">
        <v>367</v>
      </c>
      <c r="O30" s="16">
        <v>393</v>
      </c>
      <c r="P30" s="19">
        <v>0.309</v>
      </c>
      <c r="Q30" s="19">
        <v>0.45</v>
      </c>
      <c r="R30" s="19"/>
      <c r="S30" s="26">
        <v>0.46700000000000003</v>
      </c>
      <c r="T30" s="19">
        <v>0.39</v>
      </c>
      <c r="U30" s="19">
        <v>0.34</v>
      </c>
      <c r="V30" s="19">
        <v>0.36</v>
      </c>
      <c r="W30" s="19">
        <v>0.09</v>
      </c>
      <c r="X30" s="19">
        <v>0.2</v>
      </c>
      <c r="Y30" s="19">
        <v>0.01</v>
      </c>
      <c r="Z30" s="16">
        <v>0.5</v>
      </c>
      <c r="AA30" s="16">
        <v>1.7</v>
      </c>
      <c r="AB30" s="16" t="s">
        <v>36</v>
      </c>
      <c r="AC30" s="16" t="s">
        <v>128</v>
      </c>
    </row>
    <row r="31" spans="1:30" x14ac:dyDescent="0.25">
      <c r="A31" s="16" t="s">
        <v>109</v>
      </c>
      <c r="B31" s="16" t="s">
        <v>33</v>
      </c>
      <c r="C31" s="16" t="s">
        <v>129</v>
      </c>
      <c r="D31" s="16">
        <v>328</v>
      </c>
      <c r="E31" s="16" t="s">
        <v>130</v>
      </c>
      <c r="F31" s="17">
        <v>607</v>
      </c>
      <c r="G31" s="17">
        <v>641</v>
      </c>
      <c r="H31" s="18">
        <f>IFERROR(L31/IF(F31&gt;0,F31,#REF!)," ")</f>
        <v>0.88962108731466227</v>
      </c>
      <c r="I31" s="19">
        <f t="shared" si="0"/>
        <v>0.84243369734789386</v>
      </c>
      <c r="J31" s="16" t="str">
        <f t="shared" si="1"/>
        <v>Optimal</v>
      </c>
      <c r="K31" s="16">
        <v>134</v>
      </c>
      <c r="L31" s="16">
        <v>540</v>
      </c>
      <c r="M31" s="16">
        <v>529</v>
      </c>
      <c r="N31" s="16">
        <v>531</v>
      </c>
      <c r="O31" s="16">
        <v>564</v>
      </c>
      <c r="P31" s="19">
        <v>0.33799999999999997</v>
      </c>
      <c r="Q31" s="19">
        <v>0.55000000000000004</v>
      </c>
      <c r="R31" s="19"/>
      <c r="S31" s="26">
        <v>0.53400000000000003</v>
      </c>
      <c r="T31" s="19">
        <v>0.55000000000000004</v>
      </c>
      <c r="U31" s="19">
        <v>0.37</v>
      </c>
      <c r="V31" s="19">
        <v>0.55000000000000004</v>
      </c>
      <c r="W31" s="19">
        <v>0.01</v>
      </c>
      <c r="X31" s="19">
        <v>0.06</v>
      </c>
      <c r="Y31" s="19">
        <v>0.02</v>
      </c>
      <c r="Z31" s="16">
        <v>0.4</v>
      </c>
      <c r="AA31" s="16">
        <v>1</v>
      </c>
      <c r="AB31" s="16" t="s">
        <v>36</v>
      </c>
      <c r="AC31" s="16" t="s">
        <v>131</v>
      </c>
    </row>
    <row r="32" spans="1:30" x14ac:dyDescent="0.25">
      <c r="A32" s="16" t="s">
        <v>109</v>
      </c>
      <c r="B32" s="16" t="s">
        <v>62</v>
      </c>
      <c r="C32" s="16" t="s">
        <v>132</v>
      </c>
      <c r="D32" s="16">
        <v>454</v>
      </c>
      <c r="E32" s="16" t="s">
        <v>133</v>
      </c>
      <c r="F32" s="17">
        <v>693</v>
      </c>
      <c r="G32" s="17">
        <v>693</v>
      </c>
      <c r="H32" s="18">
        <f>IFERROR(L32/IF(F32&gt;0,F32,#REF!)," ")</f>
        <v>0.70418470418470414</v>
      </c>
      <c r="I32" s="19">
        <f t="shared" si="0"/>
        <v>0.70418470418470414</v>
      </c>
      <c r="J32" s="16" t="str">
        <f t="shared" si="1"/>
        <v>Monitor</v>
      </c>
      <c r="K32" s="16">
        <v>829</v>
      </c>
      <c r="L32" s="16">
        <v>488</v>
      </c>
      <c r="M32" s="16">
        <v>445</v>
      </c>
      <c r="N32" s="16">
        <v>435</v>
      </c>
      <c r="O32" s="16">
        <v>519</v>
      </c>
      <c r="P32" s="19">
        <v>0.14699999999999999</v>
      </c>
      <c r="Q32" s="21">
        <v>0.53</v>
      </c>
      <c r="R32" s="19">
        <v>0.03</v>
      </c>
      <c r="S32" s="26">
        <v>0.59699999999999998</v>
      </c>
      <c r="T32" s="19">
        <v>0.76</v>
      </c>
      <c r="U32" s="19">
        <v>0.44</v>
      </c>
      <c r="V32" s="19">
        <v>0.51</v>
      </c>
      <c r="W32" s="19">
        <v>0.02</v>
      </c>
      <c r="X32" s="19">
        <v>0.01</v>
      </c>
      <c r="Y32" s="19">
        <v>0.01</v>
      </c>
      <c r="Z32" s="16">
        <v>0.8</v>
      </c>
      <c r="AA32" s="16">
        <v>3.6</v>
      </c>
      <c r="AB32" s="16" t="s">
        <v>36</v>
      </c>
      <c r="AC32" s="16" t="s">
        <v>134</v>
      </c>
    </row>
    <row r="33" spans="1:29" x14ac:dyDescent="0.25">
      <c r="A33" s="16" t="s">
        <v>109</v>
      </c>
      <c r="B33" s="16" t="s">
        <v>99</v>
      </c>
      <c r="C33" s="16" t="s">
        <v>135</v>
      </c>
      <c r="D33" s="16">
        <v>409</v>
      </c>
      <c r="E33" s="16" t="s">
        <v>136</v>
      </c>
      <c r="F33" s="17">
        <v>0</v>
      </c>
      <c r="G33" s="17">
        <v>788</v>
      </c>
      <c r="H33" s="18" t="str">
        <f>IFERROR(L33/IF(F33&gt;0,F33,#REF!)," ")</f>
        <v xml:space="preserve"> </v>
      </c>
      <c r="I33" s="19">
        <f t="shared" si="0"/>
        <v>0.60786802030456855</v>
      </c>
      <c r="J33" s="16" t="str">
        <f t="shared" si="1"/>
        <v>Low</v>
      </c>
      <c r="K33" s="16">
        <v>225</v>
      </c>
      <c r="L33" s="16">
        <v>479</v>
      </c>
      <c r="M33" s="16">
        <v>516</v>
      </c>
      <c r="N33" s="16">
        <v>587</v>
      </c>
      <c r="O33" s="16">
        <v>540</v>
      </c>
      <c r="P33" s="19">
        <v>0.38299999999999995</v>
      </c>
      <c r="Q33" s="19">
        <v>0.35</v>
      </c>
      <c r="R33" s="19">
        <v>0.08</v>
      </c>
      <c r="S33" s="26">
        <v>0.32</v>
      </c>
      <c r="T33" s="19">
        <v>0.28999999999999998</v>
      </c>
      <c r="U33" s="19">
        <v>0.47</v>
      </c>
      <c r="V33" s="19">
        <v>0.22</v>
      </c>
      <c r="W33" s="19">
        <v>0.08</v>
      </c>
      <c r="X33" s="19">
        <v>0.2</v>
      </c>
      <c r="Y33" s="19">
        <v>0.04</v>
      </c>
      <c r="Z33" s="16">
        <v>2.4</v>
      </c>
      <c r="AA33" s="16">
        <v>3.7</v>
      </c>
      <c r="AB33" s="16" t="s">
        <v>36</v>
      </c>
      <c r="AC33" s="16" t="s">
        <v>137</v>
      </c>
    </row>
    <row r="34" spans="1:29" x14ac:dyDescent="0.25">
      <c r="A34" s="16" t="s">
        <v>109</v>
      </c>
      <c r="B34" s="16" t="s">
        <v>66</v>
      </c>
      <c r="C34" s="16" t="s">
        <v>138</v>
      </c>
      <c r="D34" s="16">
        <v>442</v>
      </c>
      <c r="E34" s="16" t="s">
        <v>139</v>
      </c>
      <c r="F34" s="17">
        <v>708</v>
      </c>
      <c r="G34" s="17">
        <v>708</v>
      </c>
      <c r="H34" s="18">
        <f>IFERROR(L34/IF(F34&gt;0,F34,#REF!)," ")</f>
        <v>0.74576271186440679</v>
      </c>
      <c r="I34" s="19">
        <f t="shared" ref="I34:I65" si="2">IFERROR(L34/G34," ")</f>
        <v>0.74576271186440679</v>
      </c>
      <c r="J34" s="16" t="str">
        <f t="shared" ref="J34:J65" si="3">IF(I34&gt;1.1,"Very high",IF(I34&gt;0.95,"High",IF(I34&gt;0.8,"Optimal",IF(I34&gt;0.65,"Monitor",IF(I34&gt;0.5,"Low","Very Low")))))</f>
        <v>Monitor</v>
      </c>
      <c r="K34" s="16">
        <v>227</v>
      </c>
      <c r="L34" s="16">
        <v>528</v>
      </c>
      <c r="M34" s="16">
        <v>510</v>
      </c>
      <c r="N34" s="16">
        <v>516</v>
      </c>
      <c r="O34" s="16">
        <v>547</v>
      </c>
      <c r="P34" s="19">
        <v>0.30199999999999999</v>
      </c>
      <c r="Q34" s="19">
        <v>0.53</v>
      </c>
      <c r="R34" s="19">
        <v>0.13</v>
      </c>
      <c r="S34" s="26">
        <v>0.499</v>
      </c>
      <c r="T34" s="19">
        <v>0.47</v>
      </c>
      <c r="U34" s="19">
        <v>0.28999999999999998</v>
      </c>
      <c r="V34" s="19">
        <v>0.67</v>
      </c>
      <c r="W34" s="19">
        <v>0.01</v>
      </c>
      <c r="X34" s="19">
        <v>0.01</v>
      </c>
      <c r="Y34" s="19">
        <v>0.02</v>
      </c>
      <c r="Z34" s="16">
        <v>0.6</v>
      </c>
      <c r="AA34" s="16">
        <v>2.7</v>
      </c>
      <c r="AB34" s="16" t="s">
        <v>36</v>
      </c>
      <c r="AC34" s="16" t="s">
        <v>140</v>
      </c>
    </row>
    <row r="35" spans="1:29" x14ac:dyDescent="0.25">
      <c r="A35" s="16" t="s">
        <v>109</v>
      </c>
      <c r="B35" s="16" t="s">
        <v>66</v>
      </c>
      <c r="C35" s="16" t="s">
        <v>132</v>
      </c>
      <c r="D35" s="16">
        <v>454</v>
      </c>
      <c r="E35" s="16" t="s">
        <v>133</v>
      </c>
      <c r="F35" s="20">
        <v>323</v>
      </c>
      <c r="G35" s="17">
        <v>323</v>
      </c>
      <c r="H35" s="18">
        <f>IFERROR(L35/IF(F35&gt;0,F35,#REF!)," ")</f>
        <v>0.46749226006191952</v>
      </c>
      <c r="I35" s="19">
        <f t="shared" si="2"/>
        <v>0.46749226006191952</v>
      </c>
      <c r="J35" s="16" t="str">
        <f t="shared" si="3"/>
        <v>Very Low</v>
      </c>
      <c r="K35" s="16">
        <v>829</v>
      </c>
      <c r="L35" s="16">
        <v>151</v>
      </c>
      <c r="M35" s="16">
        <v>179</v>
      </c>
      <c r="N35" s="16">
        <v>186</v>
      </c>
      <c r="O35" s="16">
        <v>206</v>
      </c>
      <c r="P35" s="19">
        <v>0.14699999999999999</v>
      </c>
      <c r="Q35" s="21">
        <v>0.32</v>
      </c>
      <c r="R35" s="19">
        <v>0.13</v>
      </c>
      <c r="S35" s="26">
        <v>0.52</v>
      </c>
      <c r="T35" s="19">
        <v>0.6</v>
      </c>
      <c r="U35" s="19">
        <v>0.48</v>
      </c>
      <c r="V35" s="19">
        <v>0.47</v>
      </c>
      <c r="W35" s="19">
        <v>0.04</v>
      </c>
      <c r="X35" s="21">
        <v>0</v>
      </c>
      <c r="Y35" s="19">
        <v>0.01</v>
      </c>
      <c r="Z35" s="16">
        <v>1.1000000000000001</v>
      </c>
      <c r="AA35" s="16">
        <v>1.7</v>
      </c>
      <c r="AB35" s="16" t="s">
        <v>36</v>
      </c>
      <c r="AC35" s="16" t="s">
        <v>141</v>
      </c>
    </row>
    <row r="36" spans="1:29" x14ac:dyDescent="0.25">
      <c r="A36" s="16" t="s">
        <v>142</v>
      </c>
      <c r="B36" s="16" t="s">
        <v>33</v>
      </c>
      <c r="C36" s="16" t="s">
        <v>143</v>
      </c>
      <c r="D36" s="16">
        <v>175</v>
      </c>
      <c r="E36" s="16" t="s">
        <v>144</v>
      </c>
      <c r="F36" s="17">
        <v>0</v>
      </c>
      <c r="G36" s="17">
        <v>363</v>
      </c>
      <c r="H36" s="18" t="str">
        <f>IFERROR(L36/IF(F36&gt;0,F36,#REF!)," ")</f>
        <v xml:space="preserve"> </v>
      </c>
      <c r="I36" s="19">
        <f t="shared" si="2"/>
        <v>0.89807162534435259</v>
      </c>
      <c r="J36" s="16" t="str">
        <f t="shared" si="3"/>
        <v>Optimal</v>
      </c>
      <c r="K36" s="16">
        <v>182</v>
      </c>
      <c r="L36" s="16">
        <v>326</v>
      </c>
      <c r="M36" s="16">
        <v>321</v>
      </c>
      <c r="N36" s="16">
        <v>315</v>
      </c>
      <c r="O36" s="16">
        <v>317</v>
      </c>
      <c r="P36" s="16"/>
      <c r="Q36" s="19"/>
      <c r="R36" s="19"/>
      <c r="S36" s="25"/>
      <c r="T36" s="19">
        <v>0.13</v>
      </c>
      <c r="U36" s="19">
        <v>0.3</v>
      </c>
      <c r="V36" s="19">
        <v>0.05</v>
      </c>
      <c r="W36" s="19">
        <v>0.02</v>
      </c>
      <c r="X36" s="19">
        <v>0.5</v>
      </c>
      <c r="Y36" s="19">
        <v>0.13</v>
      </c>
      <c r="Z36" s="16"/>
      <c r="AA36" s="16">
        <v>1.4</v>
      </c>
      <c r="AB36" s="16" t="s">
        <v>124</v>
      </c>
      <c r="AC36" s="16" t="s">
        <v>145</v>
      </c>
    </row>
    <row r="37" spans="1:29" x14ac:dyDescent="0.25">
      <c r="A37" s="16" t="s">
        <v>142</v>
      </c>
      <c r="B37" s="16" t="s">
        <v>33</v>
      </c>
      <c r="C37" s="16" t="s">
        <v>146</v>
      </c>
      <c r="D37" s="16">
        <v>349</v>
      </c>
      <c r="E37" s="16" t="s">
        <v>147</v>
      </c>
      <c r="F37" s="17">
        <v>0</v>
      </c>
      <c r="G37" s="17">
        <v>565</v>
      </c>
      <c r="H37" s="18" t="str">
        <f>IFERROR(L37/IF(F37&gt;0,F37,#REF!)," ")</f>
        <v xml:space="preserve"> </v>
      </c>
      <c r="I37" s="19">
        <f t="shared" si="2"/>
        <v>0.75398230088495577</v>
      </c>
      <c r="J37" s="16" t="str">
        <f t="shared" si="3"/>
        <v>Monitor</v>
      </c>
      <c r="K37" s="16">
        <v>148</v>
      </c>
      <c r="L37" s="16">
        <v>426</v>
      </c>
      <c r="M37" s="16">
        <v>424</v>
      </c>
      <c r="N37" s="16">
        <v>437</v>
      </c>
      <c r="O37" s="16">
        <v>476</v>
      </c>
      <c r="P37" s="16"/>
      <c r="Q37" s="19"/>
      <c r="R37" s="19"/>
      <c r="S37" s="26"/>
      <c r="T37" s="19">
        <v>0.54</v>
      </c>
      <c r="U37" s="19">
        <v>0.5</v>
      </c>
      <c r="V37" s="19">
        <v>0.39</v>
      </c>
      <c r="W37" s="19">
        <v>0.04</v>
      </c>
      <c r="X37" s="19">
        <v>0.06</v>
      </c>
      <c r="Y37" s="19">
        <v>0.01</v>
      </c>
      <c r="Z37" s="16"/>
      <c r="AA37" s="16">
        <v>1.9</v>
      </c>
      <c r="AB37" s="16" t="s">
        <v>36</v>
      </c>
      <c r="AC37" s="16" t="s">
        <v>148</v>
      </c>
    </row>
    <row r="38" spans="1:29" x14ac:dyDescent="0.25">
      <c r="A38" s="16" t="s">
        <v>142</v>
      </c>
      <c r="B38" s="16" t="s">
        <v>33</v>
      </c>
      <c r="C38" s="16" t="s">
        <v>149</v>
      </c>
      <c r="D38" s="16">
        <v>1142</v>
      </c>
      <c r="E38" s="16" t="s">
        <v>150</v>
      </c>
      <c r="F38" s="17">
        <v>224</v>
      </c>
      <c r="G38" s="17">
        <v>224</v>
      </c>
      <c r="H38" s="18">
        <f>IFERROR(L38/IF(F38&gt;0,F38,#REF!)," ")</f>
        <v>0.32142857142857145</v>
      </c>
      <c r="I38" s="19">
        <f t="shared" si="2"/>
        <v>0.32142857142857145</v>
      </c>
      <c r="J38" s="16" t="str">
        <f t="shared" si="3"/>
        <v>Very Low</v>
      </c>
      <c r="K38" s="16"/>
      <c r="L38" s="16">
        <v>72</v>
      </c>
      <c r="M38" s="16">
        <v>62</v>
      </c>
      <c r="N38" s="16">
        <v>79</v>
      </c>
      <c r="O38" s="16"/>
      <c r="P38" s="16"/>
      <c r="Q38" s="19"/>
      <c r="R38" s="19"/>
      <c r="S38" s="22"/>
      <c r="T38" s="19">
        <v>0.21</v>
      </c>
      <c r="U38" s="19">
        <v>0.28999999999999998</v>
      </c>
      <c r="V38" s="19">
        <v>0.11</v>
      </c>
      <c r="W38" s="19">
        <v>0.01</v>
      </c>
      <c r="X38" s="19">
        <v>0.46</v>
      </c>
      <c r="Y38" s="19">
        <v>0.13</v>
      </c>
      <c r="Z38" s="16"/>
      <c r="AA38" s="16">
        <v>2.5</v>
      </c>
      <c r="AB38" s="16" t="s">
        <v>36</v>
      </c>
      <c r="AC38" s="16"/>
    </row>
    <row r="39" spans="1:29" x14ac:dyDescent="0.25">
      <c r="A39" s="16" t="s">
        <v>142</v>
      </c>
      <c r="B39" s="16" t="s">
        <v>33</v>
      </c>
      <c r="C39" s="16" t="s">
        <v>151</v>
      </c>
      <c r="D39" s="16">
        <v>1165</v>
      </c>
      <c r="E39" s="16" t="s">
        <v>152</v>
      </c>
      <c r="F39" s="17">
        <v>102</v>
      </c>
      <c r="G39" s="17">
        <v>102</v>
      </c>
      <c r="H39" s="18">
        <f>IFERROR(L39/IF(F39&gt;0,F39,#REF!)," ")</f>
        <v>0.60784313725490191</v>
      </c>
      <c r="I39" s="19">
        <f t="shared" si="2"/>
        <v>0.60784313725490191</v>
      </c>
      <c r="J39" s="16" t="str">
        <f t="shared" si="3"/>
        <v>Low</v>
      </c>
      <c r="K39" s="16"/>
      <c r="L39" s="16">
        <v>62</v>
      </c>
      <c r="M39" s="16">
        <v>45</v>
      </c>
      <c r="N39" s="16"/>
      <c r="O39" s="16"/>
      <c r="P39" s="16"/>
      <c r="Q39" s="19"/>
      <c r="R39" s="19"/>
      <c r="S39" s="22"/>
      <c r="T39" s="19">
        <v>0.31</v>
      </c>
      <c r="U39" s="19">
        <v>0.47</v>
      </c>
      <c r="V39" s="19">
        <v>0.28999999999999998</v>
      </c>
      <c r="W39" s="19">
        <v>0.02</v>
      </c>
      <c r="X39" s="19">
        <v>0.19</v>
      </c>
      <c r="Y39" s="19">
        <v>0.03</v>
      </c>
      <c r="Z39" s="16"/>
      <c r="AA39" s="16">
        <v>1.2</v>
      </c>
      <c r="AB39" s="16" t="s">
        <v>36</v>
      </c>
      <c r="AC39" s="16"/>
    </row>
    <row r="40" spans="1:29" x14ac:dyDescent="0.25">
      <c r="A40" s="16" t="s">
        <v>142</v>
      </c>
      <c r="B40" s="16" t="s">
        <v>62</v>
      </c>
      <c r="C40" s="16" t="s">
        <v>153</v>
      </c>
      <c r="D40" s="16">
        <v>402</v>
      </c>
      <c r="E40" s="16" t="s">
        <v>154</v>
      </c>
      <c r="F40" s="17">
        <v>958</v>
      </c>
      <c r="G40" s="17">
        <v>958</v>
      </c>
      <c r="H40" s="18">
        <f>IFERROR(L40/IF(F40&gt;0,F40,#REF!)," ")</f>
        <v>0.60438413361169108</v>
      </c>
      <c r="I40" s="19">
        <f t="shared" si="2"/>
        <v>0.60438413361169108</v>
      </c>
      <c r="J40" s="16" t="str">
        <f t="shared" si="3"/>
        <v>Low</v>
      </c>
      <c r="K40" s="16">
        <v>311</v>
      </c>
      <c r="L40" s="16">
        <v>579</v>
      </c>
      <c r="M40" s="16">
        <v>537</v>
      </c>
      <c r="N40" s="16">
        <v>549</v>
      </c>
      <c r="O40" s="16">
        <v>523</v>
      </c>
      <c r="P40" s="16"/>
      <c r="Q40" s="19"/>
      <c r="R40" s="19"/>
      <c r="S40" s="26"/>
      <c r="T40" s="19">
        <v>0.28999999999999998</v>
      </c>
      <c r="U40" s="19">
        <v>0.7</v>
      </c>
      <c r="V40" s="19">
        <v>0.2</v>
      </c>
      <c r="W40" s="19">
        <v>0.02</v>
      </c>
      <c r="X40" s="19">
        <v>0.05</v>
      </c>
      <c r="Y40" s="19">
        <v>0.03</v>
      </c>
      <c r="Z40" s="16"/>
      <c r="AA40" s="16">
        <v>4.4000000000000004</v>
      </c>
      <c r="AB40" s="16" t="s">
        <v>36</v>
      </c>
      <c r="AC40" s="16" t="s">
        <v>155</v>
      </c>
    </row>
    <row r="41" spans="1:29" x14ac:dyDescent="0.25">
      <c r="A41" s="16" t="s">
        <v>142</v>
      </c>
      <c r="B41" s="16" t="s">
        <v>62</v>
      </c>
      <c r="C41" s="16" t="s">
        <v>156</v>
      </c>
      <c r="D41" s="16">
        <v>436</v>
      </c>
      <c r="E41" s="16" t="s">
        <v>157</v>
      </c>
      <c r="F41" s="17">
        <v>720</v>
      </c>
      <c r="G41" s="17">
        <v>720</v>
      </c>
      <c r="H41" s="18">
        <f>IFERROR(L41/IF(F41&gt;0,F41,#REF!)," ")</f>
        <v>0.23472222222222222</v>
      </c>
      <c r="I41" s="19">
        <f t="shared" si="2"/>
        <v>0.23472222222222222</v>
      </c>
      <c r="J41" s="16" t="str">
        <f t="shared" si="3"/>
        <v>Very Low</v>
      </c>
      <c r="K41" s="16">
        <v>1191</v>
      </c>
      <c r="L41" s="16">
        <v>169</v>
      </c>
      <c r="M41" s="16">
        <v>201</v>
      </c>
      <c r="N41" s="16">
        <v>216</v>
      </c>
      <c r="O41" s="16">
        <v>252</v>
      </c>
      <c r="P41" s="16"/>
      <c r="Q41" s="19"/>
      <c r="R41" s="19"/>
      <c r="S41" s="26"/>
      <c r="T41" s="19">
        <v>0.64</v>
      </c>
      <c r="U41" s="19">
        <v>0.95</v>
      </c>
      <c r="V41" s="19">
        <v>0.03</v>
      </c>
      <c r="W41" s="19">
        <v>0</v>
      </c>
      <c r="X41" s="19">
        <v>0</v>
      </c>
      <c r="Y41" s="19">
        <v>0.02</v>
      </c>
      <c r="Z41" s="16"/>
      <c r="AA41" s="16">
        <v>5</v>
      </c>
      <c r="AB41" s="16" t="s">
        <v>36</v>
      </c>
      <c r="AC41" s="16" t="s">
        <v>158</v>
      </c>
    </row>
    <row r="42" spans="1:29" x14ac:dyDescent="0.25">
      <c r="A42" s="16" t="s">
        <v>142</v>
      </c>
      <c r="B42" s="16" t="s">
        <v>62</v>
      </c>
      <c r="C42" s="16" t="s">
        <v>138</v>
      </c>
      <c r="D42" s="16">
        <v>442</v>
      </c>
      <c r="E42" s="16" t="s">
        <v>139</v>
      </c>
      <c r="F42" s="17">
        <v>876</v>
      </c>
      <c r="G42" s="17">
        <v>876</v>
      </c>
      <c r="H42" s="18">
        <f>IFERROR(L42/IF(F42&gt;0,F42,#REF!)," ")</f>
        <v>1.1860730593607305</v>
      </c>
      <c r="I42" s="19">
        <f t="shared" si="2"/>
        <v>1.1860730593607305</v>
      </c>
      <c r="J42" s="16" t="str">
        <f t="shared" si="3"/>
        <v>Very high</v>
      </c>
      <c r="K42" s="16">
        <v>227</v>
      </c>
      <c r="L42" s="16">
        <v>1039</v>
      </c>
      <c r="M42" s="16">
        <v>1044</v>
      </c>
      <c r="N42" s="16">
        <v>961</v>
      </c>
      <c r="O42" s="16">
        <v>934</v>
      </c>
      <c r="P42" s="22"/>
      <c r="Q42" s="22"/>
      <c r="R42" s="22"/>
      <c r="S42" s="26"/>
      <c r="T42" s="19">
        <v>0.59</v>
      </c>
      <c r="U42" s="19">
        <v>0.35</v>
      </c>
      <c r="V42" s="19">
        <v>0.63</v>
      </c>
      <c r="W42" s="19">
        <v>0.01</v>
      </c>
      <c r="X42" s="19">
        <v>0</v>
      </c>
      <c r="Y42" s="19">
        <v>0.01</v>
      </c>
      <c r="Z42" s="23"/>
      <c r="AA42" s="16">
        <v>2.2999999999999998</v>
      </c>
      <c r="AB42" s="16" t="s">
        <v>36</v>
      </c>
      <c r="AC42" s="16" t="s">
        <v>159</v>
      </c>
    </row>
    <row r="43" spans="1:29" x14ac:dyDescent="0.25">
      <c r="A43" s="16" t="s">
        <v>142</v>
      </c>
      <c r="B43" s="16" t="s">
        <v>62</v>
      </c>
      <c r="C43" s="16" t="s">
        <v>160</v>
      </c>
      <c r="D43" s="16">
        <v>458</v>
      </c>
      <c r="E43" s="16" t="s">
        <v>161</v>
      </c>
      <c r="F43" s="17">
        <v>759</v>
      </c>
      <c r="G43" s="17">
        <v>759</v>
      </c>
      <c r="H43" s="18">
        <f>IFERROR(L43/IF(F43&gt;0,F43,#REF!)," ")</f>
        <v>0.91699604743083007</v>
      </c>
      <c r="I43" s="19">
        <f t="shared" si="2"/>
        <v>0.91699604743083007</v>
      </c>
      <c r="J43" s="16" t="str">
        <f t="shared" si="3"/>
        <v>Optimal</v>
      </c>
      <c r="K43" s="16">
        <v>369</v>
      </c>
      <c r="L43" s="16">
        <v>696</v>
      </c>
      <c r="M43" s="16">
        <v>691</v>
      </c>
      <c r="N43" s="16">
        <v>696</v>
      </c>
      <c r="O43" s="16">
        <v>653</v>
      </c>
      <c r="P43" s="16"/>
      <c r="Q43" s="19"/>
      <c r="R43" s="19"/>
      <c r="S43" s="26"/>
      <c r="T43" s="19">
        <v>0.38</v>
      </c>
      <c r="U43" s="19">
        <v>0.83</v>
      </c>
      <c r="V43" s="19">
        <v>0.12</v>
      </c>
      <c r="W43" s="19">
        <v>0</v>
      </c>
      <c r="X43" s="19">
        <v>0.04</v>
      </c>
      <c r="Y43" s="19">
        <v>0.01</v>
      </c>
      <c r="Z43" s="16"/>
      <c r="AA43" s="16">
        <v>4.0999999999999996</v>
      </c>
      <c r="AB43" s="16" t="s">
        <v>36</v>
      </c>
      <c r="AC43" s="16" t="s">
        <v>162</v>
      </c>
    </row>
    <row r="44" spans="1:29" x14ac:dyDescent="0.25">
      <c r="A44" s="16" t="s">
        <v>142</v>
      </c>
      <c r="B44" s="16" t="s">
        <v>62</v>
      </c>
      <c r="C44" s="16" t="s">
        <v>163</v>
      </c>
      <c r="D44" s="16">
        <v>466</v>
      </c>
      <c r="E44" s="16" t="s">
        <v>164</v>
      </c>
      <c r="F44" s="17">
        <v>442</v>
      </c>
      <c r="G44" s="17">
        <v>442</v>
      </c>
      <c r="H44" s="18">
        <f>IFERROR(L44/IF(F44&gt;0,F44,#REF!)," ")</f>
        <v>1.3619909502262444</v>
      </c>
      <c r="I44" s="19">
        <f t="shared" si="2"/>
        <v>1.3619909502262444</v>
      </c>
      <c r="J44" s="16" t="str">
        <f t="shared" si="3"/>
        <v>Very high</v>
      </c>
      <c r="K44" s="16">
        <v>84</v>
      </c>
      <c r="L44" s="16">
        <v>602</v>
      </c>
      <c r="M44" s="16">
        <v>597</v>
      </c>
      <c r="N44" s="16">
        <v>600</v>
      </c>
      <c r="O44" s="16">
        <v>591</v>
      </c>
      <c r="P44" s="16"/>
      <c r="Q44" s="19"/>
      <c r="R44" s="19"/>
      <c r="S44" s="26"/>
      <c r="T44" s="19">
        <v>0.12</v>
      </c>
      <c r="U44" s="19">
        <v>0.26</v>
      </c>
      <c r="V44" s="19">
        <v>0.11</v>
      </c>
      <c r="W44" s="19">
        <v>7.0000000000000007E-2</v>
      </c>
      <c r="X44" s="19">
        <v>0.48</v>
      </c>
      <c r="Y44" s="19">
        <v>0.08</v>
      </c>
      <c r="Z44" s="16"/>
      <c r="AA44" s="16">
        <v>5</v>
      </c>
      <c r="AB44" s="16" t="s">
        <v>124</v>
      </c>
      <c r="AC44" s="16" t="s">
        <v>165</v>
      </c>
    </row>
    <row r="45" spans="1:29" x14ac:dyDescent="0.25">
      <c r="A45" s="16" t="s">
        <v>142</v>
      </c>
      <c r="B45" s="16" t="s">
        <v>62</v>
      </c>
      <c r="C45" s="16" t="s">
        <v>166</v>
      </c>
      <c r="D45" s="16">
        <v>471</v>
      </c>
      <c r="E45" s="16" t="s">
        <v>167</v>
      </c>
      <c r="F45" s="20">
        <v>636</v>
      </c>
      <c r="G45" s="17">
        <v>636</v>
      </c>
      <c r="H45" s="18">
        <f>IFERROR(L45/IF(F45&gt;0,F45,#REF!)," ")</f>
        <v>0.8867924528301887</v>
      </c>
      <c r="I45" s="19">
        <f t="shared" si="2"/>
        <v>0.8867924528301887</v>
      </c>
      <c r="J45" s="16" t="str">
        <f t="shared" si="3"/>
        <v>Optimal</v>
      </c>
      <c r="K45" s="16">
        <v>496</v>
      </c>
      <c r="L45" s="16">
        <v>564</v>
      </c>
      <c r="M45" s="16">
        <v>579</v>
      </c>
      <c r="N45" s="16">
        <v>591</v>
      </c>
      <c r="O45" s="16">
        <v>558</v>
      </c>
      <c r="P45" s="16"/>
      <c r="Q45" s="19"/>
      <c r="R45" s="19"/>
      <c r="T45" s="19">
        <v>0.28999999999999998</v>
      </c>
      <c r="U45" s="19">
        <v>0.66</v>
      </c>
      <c r="V45" s="19">
        <v>0.12</v>
      </c>
      <c r="W45" s="19">
        <v>0.01</v>
      </c>
      <c r="X45" s="19">
        <v>0.15</v>
      </c>
      <c r="Y45" s="19">
        <v>0.05</v>
      </c>
      <c r="Z45" s="16"/>
      <c r="AA45" s="16">
        <v>6.4</v>
      </c>
      <c r="AB45" s="16" t="s">
        <v>36</v>
      </c>
      <c r="AC45" s="16" t="s">
        <v>168</v>
      </c>
    </row>
    <row r="46" spans="1:29" x14ac:dyDescent="0.25">
      <c r="A46" s="16" t="s">
        <v>142</v>
      </c>
      <c r="B46" s="16" t="s">
        <v>62</v>
      </c>
      <c r="C46" s="16" t="s">
        <v>169</v>
      </c>
      <c r="D46" s="16">
        <v>478</v>
      </c>
      <c r="E46" s="16" t="s">
        <v>170</v>
      </c>
      <c r="F46" s="20">
        <v>687</v>
      </c>
      <c r="G46" s="17">
        <v>687</v>
      </c>
      <c r="H46" s="18">
        <f>IFERROR(L46/IF(F46&gt;0,F46,#REF!)," ")</f>
        <v>0.46142649199417757</v>
      </c>
      <c r="I46" s="19">
        <f t="shared" si="2"/>
        <v>0.46142649199417757</v>
      </c>
      <c r="J46" s="16" t="str">
        <f t="shared" si="3"/>
        <v>Very Low</v>
      </c>
      <c r="K46" s="16">
        <v>539</v>
      </c>
      <c r="L46" s="16">
        <v>317</v>
      </c>
      <c r="M46" s="16">
        <v>320</v>
      </c>
      <c r="N46" s="16">
        <v>276</v>
      </c>
      <c r="O46" s="16">
        <v>257</v>
      </c>
      <c r="P46" s="16"/>
      <c r="Q46" s="19"/>
      <c r="R46" s="19"/>
      <c r="S46" s="22"/>
      <c r="T46" s="19">
        <v>0.62</v>
      </c>
      <c r="U46" s="19">
        <v>0.93</v>
      </c>
      <c r="V46" s="19">
        <v>0.05</v>
      </c>
      <c r="W46" s="19">
        <v>0.01</v>
      </c>
      <c r="X46" s="19">
        <v>0</v>
      </c>
      <c r="Y46" s="19">
        <v>0.01</v>
      </c>
      <c r="Z46" s="16"/>
      <c r="AA46" s="16">
        <v>3.4</v>
      </c>
      <c r="AB46" s="16" t="s">
        <v>36</v>
      </c>
      <c r="AC46" s="16" t="s">
        <v>171</v>
      </c>
    </row>
    <row r="47" spans="1:29" x14ac:dyDescent="0.25">
      <c r="A47" s="16" t="s">
        <v>142</v>
      </c>
      <c r="B47" s="16" t="s">
        <v>62</v>
      </c>
      <c r="C47" s="16" t="s">
        <v>172</v>
      </c>
      <c r="D47" s="16">
        <v>884</v>
      </c>
      <c r="E47" s="16" t="s">
        <v>173</v>
      </c>
      <c r="F47" s="20">
        <v>334</v>
      </c>
      <c r="G47" s="17">
        <v>334</v>
      </c>
      <c r="H47" s="18">
        <f>IFERROR(L47/IF(F47&gt;0,F47,#REF!)," ")</f>
        <v>0.20658682634730538</v>
      </c>
      <c r="I47" s="19">
        <f t="shared" si="2"/>
        <v>0.20658682634730538</v>
      </c>
      <c r="J47" s="16" t="str">
        <f t="shared" si="3"/>
        <v>Very Low</v>
      </c>
      <c r="K47" s="16">
        <v>380</v>
      </c>
      <c r="L47" s="16">
        <v>69</v>
      </c>
      <c r="M47" s="16">
        <v>155</v>
      </c>
      <c r="N47" s="16">
        <v>208</v>
      </c>
      <c r="O47" s="16">
        <v>280</v>
      </c>
      <c r="P47" s="16"/>
      <c r="Q47" s="19"/>
      <c r="R47" s="19"/>
      <c r="S47" s="22"/>
      <c r="T47" s="22" t="s">
        <v>174</v>
      </c>
      <c r="U47" s="19">
        <v>0.96</v>
      </c>
      <c r="V47" s="19">
        <v>0.03</v>
      </c>
      <c r="W47" s="19">
        <v>0</v>
      </c>
      <c r="X47" s="19">
        <v>0.01</v>
      </c>
      <c r="Y47" s="19">
        <v>0</v>
      </c>
      <c r="Z47" s="16"/>
      <c r="AA47" s="16">
        <v>5.9</v>
      </c>
      <c r="AB47" s="16" t="s">
        <v>36</v>
      </c>
      <c r="AC47" s="16"/>
    </row>
    <row r="48" spans="1:29" x14ac:dyDescent="0.25">
      <c r="A48" s="16" t="s">
        <v>142</v>
      </c>
      <c r="B48" s="16" t="s">
        <v>62</v>
      </c>
      <c r="C48" s="16" t="s">
        <v>175</v>
      </c>
      <c r="D48" s="16">
        <v>1058</v>
      </c>
      <c r="E48" s="16" t="s">
        <v>176</v>
      </c>
      <c r="F48" s="17">
        <v>0</v>
      </c>
      <c r="G48" s="20">
        <v>687.65</v>
      </c>
      <c r="H48" s="18" t="str">
        <f>IFERROR(L48/IF(F48&gt;0,F48,#REF!)," ")</f>
        <v xml:space="preserve"> </v>
      </c>
      <c r="I48" s="19">
        <f t="shared" si="2"/>
        <v>0.61659274340143966</v>
      </c>
      <c r="J48" s="16" t="str">
        <f t="shared" si="3"/>
        <v>Low</v>
      </c>
      <c r="K48" s="16">
        <v>271</v>
      </c>
      <c r="L48" s="16">
        <v>424</v>
      </c>
      <c r="M48" s="16">
        <v>377</v>
      </c>
      <c r="N48" s="16">
        <v>265</v>
      </c>
      <c r="O48" s="16">
        <v>167</v>
      </c>
      <c r="P48" s="16"/>
      <c r="Q48" s="19"/>
      <c r="R48" s="19"/>
      <c r="S48" s="22"/>
      <c r="T48" s="19">
        <v>0.61</v>
      </c>
      <c r="U48" s="19">
        <v>0.92</v>
      </c>
      <c r="V48" s="19">
        <v>0.06</v>
      </c>
      <c r="W48" s="19">
        <v>0</v>
      </c>
      <c r="X48" s="19">
        <v>0.01</v>
      </c>
      <c r="Y48" s="19">
        <v>0.02</v>
      </c>
      <c r="Z48" s="16"/>
      <c r="AA48" s="16">
        <v>4.3</v>
      </c>
      <c r="AB48" s="16" t="s">
        <v>36</v>
      </c>
      <c r="AC48" s="16" t="s">
        <v>177</v>
      </c>
    </row>
    <row r="49" spans="1:30" x14ac:dyDescent="0.25">
      <c r="A49" s="16" t="s">
        <v>142</v>
      </c>
      <c r="B49" s="16" t="s">
        <v>99</v>
      </c>
      <c r="C49" s="16" t="s">
        <v>178</v>
      </c>
      <c r="D49" s="16">
        <v>318</v>
      </c>
      <c r="E49" s="16" t="s">
        <v>179</v>
      </c>
      <c r="F49" s="17">
        <v>774</v>
      </c>
      <c r="G49" s="17">
        <v>774</v>
      </c>
      <c r="H49" s="18">
        <f>IFERROR(L49/IF(F49&gt;0,F49,#REF!)," ")</f>
        <v>0.5</v>
      </c>
      <c r="I49" s="19">
        <f t="shared" si="2"/>
        <v>0.5</v>
      </c>
      <c r="J49" s="16" t="str">
        <f t="shared" si="3"/>
        <v>Very Low</v>
      </c>
      <c r="K49" s="16">
        <v>224</v>
      </c>
      <c r="L49" s="16">
        <v>387</v>
      </c>
      <c r="M49" s="16">
        <v>428</v>
      </c>
      <c r="N49" s="16">
        <v>456</v>
      </c>
      <c r="O49" s="16">
        <v>449</v>
      </c>
      <c r="P49" s="16"/>
      <c r="Q49" s="19"/>
      <c r="R49" s="19"/>
      <c r="S49" s="26"/>
      <c r="T49" s="19">
        <v>0.86</v>
      </c>
      <c r="U49" s="19">
        <v>0.98</v>
      </c>
      <c r="V49" s="19">
        <v>0.02</v>
      </c>
      <c r="W49" s="19">
        <v>0</v>
      </c>
      <c r="X49" s="19">
        <v>0</v>
      </c>
      <c r="Y49" s="19">
        <v>0</v>
      </c>
      <c r="Z49" s="16"/>
      <c r="AA49" s="16">
        <v>2.1</v>
      </c>
      <c r="AB49" s="16" t="s">
        <v>36</v>
      </c>
      <c r="AC49" s="16" t="s">
        <v>180</v>
      </c>
    </row>
    <row r="50" spans="1:30" x14ac:dyDescent="0.25">
      <c r="A50" s="16" t="s">
        <v>142</v>
      </c>
      <c r="B50" s="16" t="s">
        <v>99</v>
      </c>
      <c r="C50" s="16" t="s">
        <v>181</v>
      </c>
      <c r="D50" s="16">
        <v>360</v>
      </c>
      <c r="E50" s="16" t="s">
        <v>182</v>
      </c>
      <c r="F50" s="17">
        <v>648</v>
      </c>
      <c r="G50" s="17">
        <v>648</v>
      </c>
      <c r="H50" s="18">
        <f>IFERROR(L50/IF(F50&gt;0,F50,#REF!)," ")</f>
        <v>0.65432098765432101</v>
      </c>
      <c r="I50" s="19">
        <f t="shared" si="2"/>
        <v>0.65432098765432101</v>
      </c>
      <c r="J50" s="16" t="str">
        <f t="shared" si="3"/>
        <v>Monitor</v>
      </c>
      <c r="K50" s="16">
        <v>216</v>
      </c>
      <c r="L50" s="16">
        <v>424</v>
      </c>
      <c r="M50" s="16">
        <v>383</v>
      </c>
      <c r="N50" s="16">
        <v>354</v>
      </c>
      <c r="O50" s="16">
        <v>325</v>
      </c>
      <c r="P50" s="16"/>
      <c r="Q50" s="19"/>
      <c r="R50" s="19"/>
      <c r="S50" s="26"/>
      <c r="T50" s="19">
        <v>0.25</v>
      </c>
      <c r="U50" s="19">
        <v>0.62</v>
      </c>
      <c r="V50" s="19">
        <v>0.04</v>
      </c>
      <c r="W50" s="19">
        <v>0.02</v>
      </c>
      <c r="X50" s="19">
        <v>0.25</v>
      </c>
      <c r="Y50" s="19">
        <v>7.0000000000000007E-2</v>
      </c>
      <c r="Z50" s="16"/>
      <c r="AA50" s="16">
        <v>3.6</v>
      </c>
      <c r="AB50" s="16" t="s">
        <v>124</v>
      </c>
      <c r="AC50" s="16" t="s">
        <v>183</v>
      </c>
    </row>
    <row r="51" spans="1:30" x14ac:dyDescent="0.25">
      <c r="A51" s="16" t="s">
        <v>184</v>
      </c>
      <c r="B51" s="16" t="s">
        <v>33</v>
      </c>
      <c r="C51" s="16" t="s">
        <v>185</v>
      </c>
      <c r="D51" s="16">
        <v>213</v>
      </c>
      <c r="E51" s="16" t="s">
        <v>186</v>
      </c>
      <c r="F51" s="17">
        <v>598</v>
      </c>
      <c r="G51" s="17">
        <v>598</v>
      </c>
      <c r="H51" s="18">
        <f>IFERROR(L51/IF(F51&gt;0,F51,#REF!)," ")</f>
        <v>0.98829431438127091</v>
      </c>
      <c r="I51" s="19">
        <f t="shared" si="2"/>
        <v>0.98829431438127091</v>
      </c>
      <c r="J51" s="16" t="str">
        <f t="shared" si="3"/>
        <v>High</v>
      </c>
      <c r="K51" s="16">
        <v>150</v>
      </c>
      <c r="L51" s="16">
        <v>591</v>
      </c>
      <c r="M51" s="16">
        <v>597</v>
      </c>
      <c r="N51" s="16">
        <v>633</v>
      </c>
      <c r="O51" s="16">
        <v>713</v>
      </c>
      <c r="P51" s="19">
        <v>0.34399999999999997</v>
      </c>
      <c r="Q51" s="19">
        <v>0.75</v>
      </c>
      <c r="R51" s="19"/>
      <c r="S51" s="26">
        <v>0.37</v>
      </c>
      <c r="T51" s="19">
        <v>0.43</v>
      </c>
      <c r="U51" s="19">
        <v>0.21</v>
      </c>
      <c r="V51" s="19">
        <v>0.77</v>
      </c>
      <c r="W51" s="19">
        <v>0</v>
      </c>
      <c r="X51" s="19">
        <v>0.02</v>
      </c>
      <c r="Y51" s="19">
        <v>0</v>
      </c>
      <c r="Z51" s="16">
        <v>0.4</v>
      </c>
      <c r="AA51" s="16">
        <v>1</v>
      </c>
      <c r="AB51" s="16" t="s">
        <v>36</v>
      </c>
      <c r="AC51" s="16" t="s">
        <v>187</v>
      </c>
    </row>
    <row r="52" spans="1:30" x14ac:dyDescent="0.25">
      <c r="A52" s="16" t="s">
        <v>184</v>
      </c>
      <c r="B52" s="16" t="s">
        <v>33</v>
      </c>
      <c r="C52" s="16" t="s">
        <v>188</v>
      </c>
      <c r="D52" s="16">
        <v>264</v>
      </c>
      <c r="E52" s="16" t="s">
        <v>189</v>
      </c>
      <c r="F52" s="17">
        <v>473</v>
      </c>
      <c r="G52" s="17">
        <v>460</v>
      </c>
      <c r="H52" s="18">
        <f>IFERROR(L52/IF(F52&gt;0,F52,#REF!)," ")</f>
        <v>0.53911205073995772</v>
      </c>
      <c r="I52" s="19">
        <f t="shared" si="2"/>
        <v>0.55434782608695654</v>
      </c>
      <c r="J52" s="16" t="str">
        <f t="shared" si="3"/>
        <v>Low</v>
      </c>
      <c r="K52" s="16">
        <v>240</v>
      </c>
      <c r="L52" s="16">
        <v>255</v>
      </c>
      <c r="M52" s="16">
        <v>252</v>
      </c>
      <c r="N52" s="16">
        <v>286</v>
      </c>
      <c r="O52" s="16">
        <v>366</v>
      </c>
      <c r="P52" s="19">
        <v>0.192</v>
      </c>
      <c r="Q52" s="19">
        <v>0.56999999999999995</v>
      </c>
      <c r="R52" s="19"/>
      <c r="S52" s="26">
        <v>0.39100000000000001</v>
      </c>
      <c r="T52" s="19">
        <v>0.61</v>
      </c>
      <c r="U52" s="19">
        <v>0.52</v>
      </c>
      <c r="V52" s="19">
        <v>0.45</v>
      </c>
      <c r="W52" s="19">
        <v>0.01</v>
      </c>
      <c r="X52" s="19">
        <v>0.02</v>
      </c>
      <c r="Y52" s="19">
        <v>0</v>
      </c>
      <c r="Z52" s="16">
        <v>0.5</v>
      </c>
      <c r="AA52" s="16">
        <v>3.6</v>
      </c>
      <c r="AB52" s="16" t="s">
        <v>36</v>
      </c>
      <c r="AC52" s="16" t="s">
        <v>190</v>
      </c>
    </row>
    <row r="53" spans="1:30" x14ac:dyDescent="0.25">
      <c r="A53" s="16" t="s">
        <v>184</v>
      </c>
      <c r="B53" s="16" t="s">
        <v>33</v>
      </c>
      <c r="C53" s="16" t="s">
        <v>191</v>
      </c>
      <c r="D53" s="16">
        <v>324</v>
      </c>
      <c r="E53" s="16" t="s">
        <v>192</v>
      </c>
      <c r="F53" s="17">
        <v>634</v>
      </c>
      <c r="G53" s="17">
        <v>634</v>
      </c>
      <c r="H53" s="18">
        <f>IFERROR(L53/IF(F53&gt;0,F53,#REF!)," ")</f>
        <v>0.6577287066246057</v>
      </c>
      <c r="I53" s="19">
        <f t="shared" si="2"/>
        <v>0.6577287066246057</v>
      </c>
      <c r="J53" s="16" t="str">
        <f t="shared" si="3"/>
        <v>Monitor</v>
      </c>
      <c r="K53" s="16">
        <v>289</v>
      </c>
      <c r="L53" s="16">
        <v>417</v>
      </c>
      <c r="M53" s="16">
        <v>388</v>
      </c>
      <c r="N53" s="16">
        <v>477</v>
      </c>
      <c r="O53" s="16">
        <v>532</v>
      </c>
      <c r="P53" s="19">
        <v>0.33299999999999996</v>
      </c>
      <c r="Q53" s="19">
        <v>0.68</v>
      </c>
      <c r="R53" s="19"/>
      <c r="S53" s="26">
        <v>0.32299999999999995</v>
      </c>
      <c r="T53" s="19">
        <v>0.44</v>
      </c>
      <c r="U53" s="19">
        <v>0.47</v>
      </c>
      <c r="V53" s="19">
        <v>0.38</v>
      </c>
      <c r="W53" s="19">
        <v>0.01</v>
      </c>
      <c r="X53" s="19">
        <v>0.12</v>
      </c>
      <c r="Y53" s="19">
        <v>0.03</v>
      </c>
      <c r="Z53" s="16">
        <v>0.5</v>
      </c>
      <c r="AA53" s="16">
        <v>2</v>
      </c>
      <c r="AB53" s="16" t="s">
        <v>36</v>
      </c>
      <c r="AC53" s="16" t="s">
        <v>193</v>
      </c>
    </row>
    <row r="54" spans="1:30" x14ac:dyDescent="0.25">
      <c r="A54" s="16" t="s">
        <v>184</v>
      </c>
      <c r="B54" s="16" t="s">
        <v>33</v>
      </c>
      <c r="C54" s="16" t="s">
        <v>194</v>
      </c>
      <c r="D54" s="16">
        <v>338</v>
      </c>
      <c r="E54" s="16" t="s">
        <v>195</v>
      </c>
      <c r="F54" s="17">
        <v>540</v>
      </c>
      <c r="G54" s="17">
        <v>441</v>
      </c>
      <c r="H54" s="18">
        <f>IFERROR(L54/IF(F54&gt;0,F54,#REF!)," ")</f>
        <v>0.70370370370370372</v>
      </c>
      <c r="I54" s="19">
        <f t="shared" si="2"/>
        <v>0.86167800453514742</v>
      </c>
      <c r="J54" s="16" t="str">
        <f t="shared" si="3"/>
        <v>Optimal</v>
      </c>
      <c r="K54" s="16">
        <v>167</v>
      </c>
      <c r="L54" s="16">
        <v>380</v>
      </c>
      <c r="M54" s="16">
        <v>336</v>
      </c>
      <c r="N54" s="16">
        <v>324</v>
      </c>
      <c r="O54" s="16">
        <v>366</v>
      </c>
      <c r="P54" s="19">
        <v>0.215</v>
      </c>
      <c r="Q54" s="19">
        <v>0.61</v>
      </c>
      <c r="R54" s="19"/>
      <c r="S54" s="26">
        <v>0.34700000000000003</v>
      </c>
      <c r="T54" s="19">
        <v>0.48</v>
      </c>
      <c r="U54" s="19">
        <v>0.61</v>
      </c>
      <c r="V54" s="19">
        <v>0.24</v>
      </c>
      <c r="W54" s="19">
        <v>0.02</v>
      </c>
      <c r="X54" s="19">
        <v>0.1</v>
      </c>
      <c r="Y54" s="19">
        <v>0.02</v>
      </c>
      <c r="Z54" s="16">
        <v>0.4</v>
      </c>
      <c r="AA54" s="16">
        <v>1.6</v>
      </c>
      <c r="AB54" s="16" t="s">
        <v>36</v>
      </c>
      <c r="AC54" s="16" t="s">
        <v>196</v>
      </c>
      <c r="AD54" t="s">
        <v>95</v>
      </c>
    </row>
    <row r="55" spans="1:30" x14ac:dyDescent="0.25">
      <c r="A55" s="16" t="s">
        <v>184</v>
      </c>
      <c r="B55" s="16" t="s">
        <v>62</v>
      </c>
      <c r="C55" s="16" t="s">
        <v>197</v>
      </c>
      <c r="D55" s="16">
        <v>455</v>
      </c>
      <c r="E55" s="16" t="s">
        <v>198</v>
      </c>
      <c r="F55" s="17">
        <v>809</v>
      </c>
      <c r="G55" s="17">
        <v>809</v>
      </c>
      <c r="H55" s="18">
        <f>IFERROR(L55/IF(F55&gt;0,F55,#REF!)," ")</f>
        <v>1.2546353522867737</v>
      </c>
      <c r="I55" s="19">
        <f t="shared" si="2"/>
        <v>1.2546353522867737</v>
      </c>
      <c r="J55" s="16" t="str">
        <f t="shared" si="3"/>
        <v>Very high</v>
      </c>
      <c r="K55" s="16">
        <v>305</v>
      </c>
      <c r="L55" s="16">
        <v>1015</v>
      </c>
      <c r="M55" s="16">
        <v>740</v>
      </c>
      <c r="N55" s="16">
        <v>561</v>
      </c>
      <c r="O55" s="16">
        <v>457</v>
      </c>
      <c r="P55" s="19">
        <v>0.25800000000000001</v>
      </c>
      <c r="Q55" s="19">
        <v>0.43</v>
      </c>
      <c r="R55" s="19">
        <v>0.06</v>
      </c>
      <c r="S55" s="26">
        <v>0.50800000000000001</v>
      </c>
      <c r="T55" s="19">
        <v>0.69</v>
      </c>
      <c r="U55" s="19">
        <v>0.57999999999999996</v>
      </c>
      <c r="V55" s="19">
        <v>0.4</v>
      </c>
      <c r="W55" s="19">
        <v>0</v>
      </c>
      <c r="X55" s="19">
        <v>0</v>
      </c>
      <c r="Y55" s="19">
        <v>0.01</v>
      </c>
      <c r="Z55" s="16">
        <v>1.1000000000000001</v>
      </c>
      <c r="AA55" s="16">
        <v>4.0999999999999996</v>
      </c>
      <c r="AB55" s="16" t="s">
        <v>36</v>
      </c>
      <c r="AC55" s="16" t="s">
        <v>199</v>
      </c>
    </row>
    <row r="56" spans="1:30" x14ac:dyDescent="0.25">
      <c r="A56" s="16" t="s">
        <v>184</v>
      </c>
      <c r="B56" s="16" t="s">
        <v>66</v>
      </c>
      <c r="C56" s="16" t="s">
        <v>200</v>
      </c>
      <c r="D56" s="16">
        <v>1071</v>
      </c>
      <c r="E56" s="16" t="s">
        <v>201</v>
      </c>
      <c r="F56" s="17">
        <v>452</v>
      </c>
      <c r="G56" s="17">
        <v>452</v>
      </c>
      <c r="H56" s="18">
        <f>IFERROR(L56/IF(F56&gt;0,F56,#REF!)," ")</f>
        <v>1.1924778761061947</v>
      </c>
      <c r="I56" s="19">
        <f t="shared" si="2"/>
        <v>1.1924778761061947</v>
      </c>
      <c r="J56" s="16" t="str">
        <f t="shared" si="3"/>
        <v>Very high</v>
      </c>
      <c r="K56" s="16">
        <v>252</v>
      </c>
      <c r="L56" s="16">
        <v>539</v>
      </c>
      <c r="M56" s="16">
        <v>530</v>
      </c>
      <c r="N56" s="16">
        <v>370</v>
      </c>
      <c r="O56" s="16">
        <v>186</v>
      </c>
      <c r="P56" s="19">
        <v>0.27399999999999997</v>
      </c>
      <c r="Q56" s="19">
        <v>0.68</v>
      </c>
      <c r="R56" s="19">
        <v>0.16</v>
      </c>
      <c r="S56" s="26">
        <v>0.4</v>
      </c>
      <c r="T56" s="19">
        <v>0.56000000000000005</v>
      </c>
      <c r="U56" s="19">
        <v>0.48</v>
      </c>
      <c r="V56" s="19">
        <v>0.48</v>
      </c>
      <c r="W56" s="19">
        <v>0.01</v>
      </c>
      <c r="X56" s="19">
        <v>0.02</v>
      </c>
      <c r="Y56" s="19">
        <v>0.01</v>
      </c>
      <c r="Z56" s="16">
        <v>1.1000000000000001</v>
      </c>
      <c r="AA56" s="16">
        <v>2.6</v>
      </c>
      <c r="AB56" s="16" t="s">
        <v>36</v>
      </c>
      <c r="AC56" s="16" t="s">
        <v>202</v>
      </c>
    </row>
    <row r="57" spans="1:30" x14ac:dyDescent="0.25">
      <c r="A57" s="16" t="s">
        <v>203</v>
      </c>
      <c r="B57" s="16" t="s">
        <v>33</v>
      </c>
      <c r="C57" s="16" t="s">
        <v>204</v>
      </c>
      <c r="D57" s="16">
        <v>219</v>
      </c>
      <c r="E57" s="16" t="s">
        <v>205</v>
      </c>
      <c r="F57" s="17">
        <v>482</v>
      </c>
      <c r="G57" s="17">
        <v>436</v>
      </c>
      <c r="H57" s="18">
        <f>IFERROR(L57/IF(F57&gt;0,F57,#REF!)," ")</f>
        <v>0.42738589211618255</v>
      </c>
      <c r="I57" s="19">
        <f t="shared" si="2"/>
        <v>0.47247706422018348</v>
      </c>
      <c r="J57" s="16" t="str">
        <f t="shared" si="3"/>
        <v>Very Low</v>
      </c>
      <c r="K57" s="16">
        <v>396</v>
      </c>
      <c r="L57" s="16">
        <v>206</v>
      </c>
      <c r="M57" s="16">
        <v>188</v>
      </c>
      <c r="N57" s="16">
        <v>209</v>
      </c>
      <c r="O57" s="16">
        <v>230</v>
      </c>
      <c r="P57" s="19">
        <v>0.109</v>
      </c>
      <c r="Q57" s="19">
        <v>0.7</v>
      </c>
      <c r="R57" s="19"/>
      <c r="S57" s="26">
        <v>0.39200000000000002</v>
      </c>
      <c r="T57" s="19">
        <v>0.56000000000000005</v>
      </c>
      <c r="U57" s="19">
        <v>0.76</v>
      </c>
      <c r="V57" s="19">
        <v>0.15</v>
      </c>
      <c r="W57" s="19">
        <v>0.01</v>
      </c>
      <c r="X57" s="19">
        <v>7.0000000000000007E-2</v>
      </c>
      <c r="Y57" s="19">
        <v>0.02</v>
      </c>
      <c r="Z57" s="16">
        <v>0.9</v>
      </c>
      <c r="AA57" s="16">
        <v>2.9</v>
      </c>
      <c r="AB57" s="16" t="s">
        <v>36</v>
      </c>
      <c r="AC57" s="16" t="s">
        <v>206</v>
      </c>
    </row>
    <row r="58" spans="1:30" x14ac:dyDescent="0.25">
      <c r="A58" s="16" t="s">
        <v>203</v>
      </c>
      <c r="B58" s="16" t="s">
        <v>33</v>
      </c>
      <c r="C58" s="16" t="s">
        <v>207</v>
      </c>
      <c r="D58" s="16">
        <v>220</v>
      </c>
      <c r="E58" s="16" t="s">
        <v>208</v>
      </c>
      <c r="F58" s="17">
        <v>530</v>
      </c>
      <c r="G58" s="17">
        <v>328</v>
      </c>
      <c r="H58" s="18">
        <f>IFERROR(L58/IF(F58&gt;0,F58,#REF!)," ")</f>
        <v>0.48679245283018868</v>
      </c>
      <c r="I58" s="19">
        <f t="shared" si="2"/>
        <v>0.78658536585365857</v>
      </c>
      <c r="J58" s="16" t="str">
        <f t="shared" si="3"/>
        <v>Monitor</v>
      </c>
      <c r="K58" s="16">
        <v>273</v>
      </c>
      <c r="L58" s="16">
        <v>258</v>
      </c>
      <c r="M58" s="16">
        <v>241</v>
      </c>
      <c r="N58" s="16">
        <v>267</v>
      </c>
      <c r="O58" s="16">
        <v>285</v>
      </c>
      <c r="P58" s="19">
        <v>0.21199999999999999</v>
      </c>
      <c r="Q58" s="19">
        <v>0.54</v>
      </c>
      <c r="R58" s="19"/>
      <c r="S58" s="26">
        <v>0.25700000000000001</v>
      </c>
      <c r="T58" s="19">
        <v>0.4</v>
      </c>
      <c r="U58" s="19">
        <v>0.69</v>
      </c>
      <c r="V58" s="19">
        <v>0.11</v>
      </c>
      <c r="W58" s="19">
        <v>0</v>
      </c>
      <c r="X58" s="19">
        <v>0.19</v>
      </c>
      <c r="Y58" s="19">
        <v>0</v>
      </c>
      <c r="Z58" s="16">
        <v>0.5</v>
      </c>
      <c r="AA58" s="16">
        <v>2.1</v>
      </c>
      <c r="AB58" s="16" t="s">
        <v>36</v>
      </c>
      <c r="AC58" s="16" t="s">
        <v>209</v>
      </c>
      <c r="AD58" t="s">
        <v>95</v>
      </c>
    </row>
    <row r="59" spans="1:30" x14ac:dyDescent="0.25">
      <c r="A59" s="16" t="s">
        <v>203</v>
      </c>
      <c r="B59" s="16" t="s">
        <v>33</v>
      </c>
      <c r="C59" s="16" t="s">
        <v>210</v>
      </c>
      <c r="D59" s="16">
        <v>262</v>
      </c>
      <c r="E59" s="16" t="s">
        <v>211</v>
      </c>
      <c r="F59" s="17">
        <v>501</v>
      </c>
      <c r="G59" s="17">
        <v>501</v>
      </c>
      <c r="H59" s="18">
        <f>IFERROR(L59/IF(F59&gt;0,F59,#REF!)," ")</f>
        <v>0.70459081836327342</v>
      </c>
      <c r="I59" s="19">
        <f t="shared" si="2"/>
        <v>0.70459081836327342</v>
      </c>
      <c r="J59" s="16" t="str">
        <f t="shared" si="3"/>
        <v>Monitor</v>
      </c>
      <c r="K59" s="16">
        <v>278</v>
      </c>
      <c r="L59" s="16">
        <v>353</v>
      </c>
      <c r="M59" s="16">
        <v>348</v>
      </c>
      <c r="N59" s="16">
        <v>358</v>
      </c>
      <c r="O59" s="16">
        <v>370</v>
      </c>
      <c r="P59" s="19">
        <v>0.15</v>
      </c>
      <c r="Q59" s="19">
        <v>0.56000000000000005</v>
      </c>
      <c r="R59" s="19"/>
      <c r="S59" s="26">
        <v>0.43700000000000006</v>
      </c>
      <c r="T59" s="19">
        <v>0.66</v>
      </c>
      <c r="U59" s="19">
        <v>0.81</v>
      </c>
      <c r="V59" s="19">
        <v>0.16</v>
      </c>
      <c r="W59" s="19">
        <v>0.01</v>
      </c>
      <c r="X59" s="19">
        <v>0.02</v>
      </c>
      <c r="Y59" s="19">
        <v>0.01</v>
      </c>
      <c r="Z59" s="16">
        <v>1</v>
      </c>
      <c r="AA59" s="16">
        <v>3</v>
      </c>
      <c r="AB59" s="16" t="s">
        <v>36</v>
      </c>
      <c r="AC59" s="16" t="s">
        <v>212</v>
      </c>
    </row>
    <row r="60" spans="1:30" x14ac:dyDescent="0.25">
      <c r="A60" s="16" t="s">
        <v>203</v>
      </c>
      <c r="B60" s="16" t="s">
        <v>33</v>
      </c>
      <c r="C60" s="16" t="s">
        <v>213</v>
      </c>
      <c r="D60" s="16">
        <v>290</v>
      </c>
      <c r="E60" s="16" t="s">
        <v>214</v>
      </c>
      <c r="F60" s="17">
        <v>360</v>
      </c>
      <c r="G60" s="17">
        <v>347</v>
      </c>
      <c r="H60" s="18">
        <f>IFERROR(L60/IF(F60&gt;0,F60,#REF!)," ")</f>
        <v>0.6694444444444444</v>
      </c>
      <c r="I60" s="19">
        <f t="shared" si="2"/>
        <v>0.6945244956772334</v>
      </c>
      <c r="J60" s="16" t="str">
        <f t="shared" si="3"/>
        <v>Monitor</v>
      </c>
      <c r="K60" s="16">
        <v>214</v>
      </c>
      <c r="L60" s="16">
        <v>241</v>
      </c>
      <c r="M60" s="16">
        <v>256</v>
      </c>
      <c r="N60" s="16">
        <v>213</v>
      </c>
      <c r="O60" s="16">
        <v>228</v>
      </c>
      <c r="P60" s="19">
        <v>0.13100000000000001</v>
      </c>
      <c r="Q60" s="19">
        <v>0.7</v>
      </c>
      <c r="R60" s="19"/>
      <c r="S60" s="26">
        <v>0.53100000000000003</v>
      </c>
      <c r="T60" s="19">
        <v>0.73</v>
      </c>
      <c r="U60" s="19">
        <v>0.83</v>
      </c>
      <c r="V60" s="19">
        <v>0.12</v>
      </c>
      <c r="W60" s="19">
        <v>0</v>
      </c>
      <c r="X60" s="19">
        <v>0.04</v>
      </c>
      <c r="Y60" s="19">
        <v>0</v>
      </c>
      <c r="Z60" s="16">
        <v>0.5</v>
      </c>
      <c r="AA60" s="16">
        <v>4</v>
      </c>
      <c r="AB60" s="16" t="s">
        <v>36</v>
      </c>
      <c r="AC60" s="16" t="s">
        <v>215</v>
      </c>
    </row>
    <row r="61" spans="1:30" x14ac:dyDescent="0.25">
      <c r="A61" s="16" t="s">
        <v>203</v>
      </c>
      <c r="B61" s="16" t="s">
        <v>33</v>
      </c>
      <c r="C61" s="16" t="s">
        <v>216</v>
      </c>
      <c r="D61" s="16">
        <v>370</v>
      </c>
      <c r="E61" s="16" t="s">
        <v>217</v>
      </c>
      <c r="F61" s="17">
        <v>541</v>
      </c>
      <c r="G61" s="17">
        <v>541</v>
      </c>
      <c r="H61" s="18">
        <f>IFERROR(L61/IF(F61&gt;0,F61,#REF!)," ")</f>
        <v>0.6247689463955638</v>
      </c>
      <c r="I61" s="19">
        <f t="shared" si="2"/>
        <v>0.6247689463955638</v>
      </c>
      <c r="J61" s="16" t="str">
        <f t="shared" si="3"/>
        <v>Low</v>
      </c>
      <c r="K61" s="16">
        <v>403</v>
      </c>
      <c r="L61" s="16">
        <v>338</v>
      </c>
      <c r="M61" s="16">
        <v>303</v>
      </c>
      <c r="N61" s="16">
        <v>315</v>
      </c>
      <c r="O61" s="16">
        <v>308</v>
      </c>
      <c r="P61" s="19">
        <v>0.249</v>
      </c>
      <c r="Q61" s="19">
        <v>0.68</v>
      </c>
      <c r="R61" s="19"/>
      <c r="S61" s="26">
        <v>0.43700000000000006</v>
      </c>
      <c r="T61" s="19">
        <v>0.51</v>
      </c>
      <c r="U61" s="19">
        <v>0.62</v>
      </c>
      <c r="V61" s="19">
        <v>0.12</v>
      </c>
      <c r="W61" s="19">
        <v>0.03</v>
      </c>
      <c r="X61" s="19">
        <v>0.21</v>
      </c>
      <c r="Y61" s="19">
        <v>0.02</v>
      </c>
      <c r="Z61" s="16">
        <v>0.5</v>
      </c>
      <c r="AA61" s="16">
        <v>4.2</v>
      </c>
      <c r="AB61" s="16" t="s">
        <v>36</v>
      </c>
      <c r="AC61" s="16" t="s">
        <v>218</v>
      </c>
    </row>
    <row r="62" spans="1:30" x14ac:dyDescent="0.25">
      <c r="A62" s="16" t="s">
        <v>203</v>
      </c>
      <c r="B62" s="16" t="s">
        <v>62</v>
      </c>
      <c r="C62" s="16" t="s">
        <v>219</v>
      </c>
      <c r="D62" s="16">
        <v>467</v>
      </c>
      <c r="E62" s="16" t="s">
        <v>220</v>
      </c>
      <c r="F62" s="17">
        <v>1148</v>
      </c>
      <c r="G62" s="17">
        <v>1148</v>
      </c>
      <c r="H62" s="18">
        <f>IFERROR(L62/IF(F62&gt;0,F62,#REF!)," ")</f>
        <v>0.75609756097560976</v>
      </c>
      <c r="I62" s="19">
        <f t="shared" si="2"/>
        <v>0.75609756097560976</v>
      </c>
      <c r="J62" s="16" t="str">
        <f t="shared" si="3"/>
        <v>Monitor</v>
      </c>
      <c r="K62" s="16">
        <v>364</v>
      </c>
      <c r="L62" s="16">
        <v>868</v>
      </c>
      <c r="M62" s="16">
        <v>728</v>
      </c>
      <c r="N62" s="16">
        <v>666</v>
      </c>
      <c r="O62" s="16">
        <v>648</v>
      </c>
      <c r="P62" s="19">
        <v>0.126</v>
      </c>
      <c r="Q62" s="19">
        <v>0.35</v>
      </c>
      <c r="R62" s="19">
        <v>7.0000000000000007E-2</v>
      </c>
      <c r="S62" s="26">
        <v>0.56799999999999995</v>
      </c>
      <c r="T62" s="19">
        <v>0.77</v>
      </c>
      <c r="U62" s="19">
        <v>0.93</v>
      </c>
      <c r="V62" s="19">
        <v>7.0000000000000007E-2</v>
      </c>
      <c r="W62" s="19">
        <v>0</v>
      </c>
      <c r="X62" s="19">
        <v>0</v>
      </c>
      <c r="Y62" s="19">
        <v>0</v>
      </c>
      <c r="Z62" s="16">
        <v>1.8</v>
      </c>
      <c r="AA62" s="16">
        <v>4.9000000000000004</v>
      </c>
      <c r="AB62" s="16" t="s">
        <v>36</v>
      </c>
      <c r="AC62" s="16" t="s">
        <v>221</v>
      </c>
    </row>
    <row r="63" spans="1:30" x14ac:dyDescent="0.25">
      <c r="A63" s="16" t="s">
        <v>203</v>
      </c>
      <c r="B63" s="16" t="s">
        <v>99</v>
      </c>
      <c r="C63" s="16" t="s">
        <v>222</v>
      </c>
      <c r="D63" s="16">
        <v>332</v>
      </c>
      <c r="E63" s="16" t="s">
        <v>223</v>
      </c>
      <c r="F63" s="17">
        <v>714</v>
      </c>
      <c r="G63" s="17">
        <v>699</v>
      </c>
      <c r="H63" s="18">
        <f>IFERROR(L63/IF(F63&gt;0,F63,#REF!)," ")</f>
        <v>0.47198879551820727</v>
      </c>
      <c r="I63" s="19">
        <f t="shared" si="2"/>
        <v>0.48211731044349071</v>
      </c>
      <c r="J63" s="16" t="str">
        <f t="shared" si="3"/>
        <v>Very Low</v>
      </c>
      <c r="K63" s="16">
        <v>287</v>
      </c>
      <c r="L63" s="16">
        <v>337</v>
      </c>
      <c r="M63" s="16">
        <v>387</v>
      </c>
      <c r="N63" s="16">
        <v>389</v>
      </c>
      <c r="O63" s="16">
        <v>414</v>
      </c>
      <c r="P63" s="19">
        <v>0.21899999999999997</v>
      </c>
      <c r="Q63" s="19">
        <v>0.71</v>
      </c>
      <c r="R63" s="19"/>
      <c r="S63" s="26">
        <v>0.71</v>
      </c>
      <c r="T63" s="19">
        <v>0.87</v>
      </c>
      <c r="U63" s="19">
        <v>0.94</v>
      </c>
      <c r="V63" s="19">
        <v>0.04</v>
      </c>
      <c r="W63" s="19">
        <v>0.01</v>
      </c>
      <c r="X63" s="19">
        <v>0</v>
      </c>
      <c r="Y63" s="19">
        <v>0.01</v>
      </c>
      <c r="Z63" s="16">
        <v>0.5</v>
      </c>
      <c r="AA63" s="16">
        <v>3.6</v>
      </c>
      <c r="AB63" s="16" t="s">
        <v>36</v>
      </c>
      <c r="AC63" s="16" t="s">
        <v>224</v>
      </c>
    </row>
    <row r="64" spans="1:30" x14ac:dyDescent="0.25">
      <c r="A64" s="16" t="s">
        <v>203</v>
      </c>
      <c r="B64" s="16" t="s">
        <v>99</v>
      </c>
      <c r="C64" s="16" t="s">
        <v>225</v>
      </c>
      <c r="D64" s="16">
        <v>335</v>
      </c>
      <c r="E64" s="16" t="s">
        <v>226</v>
      </c>
      <c r="F64" s="17">
        <v>623</v>
      </c>
      <c r="G64" s="17">
        <v>577</v>
      </c>
      <c r="H64" s="18">
        <f>IFERROR(L64/IF(F64&gt;0,F64,#REF!)," ")</f>
        <v>0.51524879614767261</v>
      </c>
      <c r="I64" s="19">
        <f t="shared" si="2"/>
        <v>0.55632582322357016</v>
      </c>
      <c r="J64" s="16" t="str">
        <f t="shared" si="3"/>
        <v>Low</v>
      </c>
      <c r="K64" s="16">
        <v>295</v>
      </c>
      <c r="L64" s="16">
        <v>321</v>
      </c>
      <c r="M64" s="16">
        <v>335</v>
      </c>
      <c r="N64" s="16">
        <v>302</v>
      </c>
      <c r="O64" s="16">
        <v>354</v>
      </c>
      <c r="P64" s="19">
        <v>0.157</v>
      </c>
      <c r="Q64" s="19">
        <v>0.52</v>
      </c>
      <c r="R64" s="19"/>
      <c r="S64" s="26">
        <v>0.56000000000000005</v>
      </c>
      <c r="T64" s="19">
        <v>0.81</v>
      </c>
      <c r="U64" s="19">
        <v>0.73</v>
      </c>
      <c r="V64" s="19">
        <v>0.23</v>
      </c>
      <c r="W64" s="19">
        <v>0.01</v>
      </c>
      <c r="X64" s="19">
        <v>0.02</v>
      </c>
      <c r="Y64" s="19">
        <v>0.01</v>
      </c>
      <c r="Z64" s="16">
        <v>0.4</v>
      </c>
      <c r="AA64" s="16">
        <v>2.8</v>
      </c>
      <c r="AB64" s="16" t="s">
        <v>36</v>
      </c>
      <c r="AC64" s="16" t="s">
        <v>227</v>
      </c>
    </row>
    <row r="65" spans="1:30" x14ac:dyDescent="0.25">
      <c r="A65" s="16" t="s">
        <v>203</v>
      </c>
      <c r="B65" s="16" t="s">
        <v>66</v>
      </c>
      <c r="C65" s="16" t="s">
        <v>228</v>
      </c>
      <c r="D65" s="16">
        <v>347</v>
      </c>
      <c r="E65" s="16" t="s">
        <v>229</v>
      </c>
      <c r="F65" s="17">
        <v>485</v>
      </c>
      <c r="G65" s="17">
        <v>455</v>
      </c>
      <c r="H65" s="18">
        <f>IFERROR(L65/IF(F65&gt;0,F65,#REF!)," ")</f>
        <v>0.73608247422680417</v>
      </c>
      <c r="I65" s="19">
        <f t="shared" si="2"/>
        <v>0.7846153846153846</v>
      </c>
      <c r="J65" s="16" t="str">
        <f t="shared" si="3"/>
        <v>Monitor</v>
      </c>
      <c r="K65" s="16">
        <v>364</v>
      </c>
      <c r="L65" s="16">
        <v>357</v>
      </c>
      <c r="M65" s="16">
        <v>327</v>
      </c>
      <c r="N65" s="16">
        <v>345</v>
      </c>
      <c r="O65" s="16">
        <v>360</v>
      </c>
      <c r="P65" s="19">
        <v>0.18899999999999997</v>
      </c>
      <c r="Q65" s="19">
        <v>0.53</v>
      </c>
      <c r="R65" s="19">
        <v>0.12</v>
      </c>
      <c r="S65" s="26">
        <v>0.436</v>
      </c>
      <c r="T65" s="19">
        <v>0.62</v>
      </c>
      <c r="U65" s="19">
        <v>0.81</v>
      </c>
      <c r="V65" s="19">
        <v>0.18</v>
      </c>
      <c r="W65" s="19">
        <v>0</v>
      </c>
      <c r="X65" s="19">
        <v>0</v>
      </c>
      <c r="Y65" s="19">
        <v>0</v>
      </c>
      <c r="Z65" s="16">
        <v>1.5</v>
      </c>
      <c r="AA65" s="16">
        <v>3.8</v>
      </c>
      <c r="AB65" s="16" t="s">
        <v>36</v>
      </c>
      <c r="AC65" s="16" t="s">
        <v>230</v>
      </c>
    </row>
    <row r="66" spans="1:30" x14ac:dyDescent="0.25">
      <c r="A66" s="16" t="s">
        <v>203</v>
      </c>
      <c r="B66" s="16" t="s">
        <v>66</v>
      </c>
      <c r="C66" s="16" t="s">
        <v>231</v>
      </c>
      <c r="D66" s="16">
        <v>435</v>
      </c>
      <c r="E66" s="16" t="s">
        <v>161</v>
      </c>
      <c r="F66" s="17">
        <v>393</v>
      </c>
      <c r="G66" s="17">
        <v>393</v>
      </c>
      <c r="H66" s="18">
        <f>IFERROR(L66/IF(F66&gt;0,F66,#REF!)," ")</f>
        <v>0.56488549618320616</v>
      </c>
      <c r="I66" s="19">
        <f t="shared" ref="I66:I98" si="4">IFERROR(L66/G66," ")</f>
        <v>0.56488549618320616</v>
      </c>
      <c r="J66" s="16" t="str">
        <f t="shared" ref="J66:J97" si="5">IF(I66&gt;1.1,"Very high",IF(I66&gt;0.95,"High",IF(I66&gt;0.8,"Optimal",IF(I66&gt;0.65,"Monitor",IF(I66&gt;0.5,"Low","Very Low")))))</f>
        <v>Low</v>
      </c>
      <c r="K66" s="16">
        <v>428</v>
      </c>
      <c r="L66" s="16">
        <v>222</v>
      </c>
      <c r="M66" s="16">
        <v>277</v>
      </c>
      <c r="N66" s="16">
        <v>282</v>
      </c>
      <c r="O66" s="16">
        <v>247</v>
      </c>
      <c r="P66" s="19">
        <v>0.122</v>
      </c>
      <c r="Q66" s="19">
        <v>0.38</v>
      </c>
      <c r="R66" s="19">
        <v>0.13</v>
      </c>
      <c r="S66" s="26">
        <v>0.44799999999999995</v>
      </c>
      <c r="T66" s="19">
        <v>0.68</v>
      </c>
      <c r="U66" s="19">
        <v>0.9</v>
      </c>
      <c r="V66" s="19">
        <v>0.09</v>
      </c>
      <c r="W66" s="19">
        <v>0.01</v>
      </c>
      <c r="X66" s="19">
        <v>0</v>
      </c>
      <c r="Y66" s="19">
        <v>0.01</v>
      </c>
      <c r="Z66" s="16">
        <v>0.9</v>
      </c>
      <c r="AA66" s="16">
        <v>3.8</v>
      </c>
      <c r="AB66" s="16" t="s">
        <v>36</v>
      </c>
      <c r="AC66" s="16" t="s">
        <v>232</v>
      </c>
    </row>
    <row r="67" spans="1:30" x14ac:dyDescent="0.25">
      <c r="A67" s="16" t="s">
        <v>233</v>
      </c>
      <c r="B67" s="16" t="s">
        <v>33</v>
      </c>
      <c r="C67" s="16" t="s">
        <v>234</v>
      </c>
      <c r="D67" s="16">
        <v>203</v>
      </c>
      <c r="E67" s="16" t="s">
        <v>235</v>
      </c>
      <c r="F67" s="17">
        <v>419</v>
      </c>
      <c r="G67" s="17">
        <v>419</v>
      </c>
      <c r="H67" s="18">
        <f>IFERROR(L67/IF(F67&gt;0,F67,#REF!)," ")</f>
        <v>0.80190930787589498</v>
      </c>
      <c r="I67" s="19">
        <f t="shared" si="4"/>
        <v>0.80190930787589498</v>
      </c>
      <c r="J67" s="16" t="str">
        <f t="shared" si="5"/>
        <v>Optimal</v>
      </c>
      <c r="K67" s="16">
        <v>222</v>
      </c>
      <c r="L67" s="16">
        <v>336</v>
      </c>
      <c r="M67" s="16">
        <v>335</v>
      </c>
      <c r="N67" s="16">
        <v>315</v>
      </c>
      <c r="O67" s="16">
        <v>335</v>
      </c>
      <c r="P67" s="19">
        <v>0.46200000000000002</v>
      </c>
      <c r="Q67" s="19">
        <v>0.68</v>
      </c>
      <c r="R67" s="19"/>
      <c r="S67" s="26">
        <v>0.55500000000000005</v>
      </c>
      <c r="T67" s="19">
        <v>0.62</v>
      </c>
      <c r="U67" s="19">
        <v>0.75</v>
      </c>
      <c r="V67" s="19">
        <v>0.08</v>
      </c>
      <c r="W67" s="19">
        <v>0.01</v>
      </c>
      <c r="X67" s="19">
        <v>0.12</v>
      </c>
      <c r="Y67" s="19">
        <v>0.04</v>
      </c>
      <c r="Z67" s="16">
        <v>0.4</v>
      </c>
      <c r="AA67" s="16">
        <v>3.7</v>
      </c>
      <c r="AB67" s="16" t="s">
        <v>36</v>
      </c>
      <c r="AC67" s="16" t="s">
        <v>236</v>
      </c>
    </row>
    <row r="68" spans="1:30" x14ac:dyDescent="0.25">
      <c r="A68" s="16" t="s">
        <v>233</v>
      </c>
      <c r="B68" s="16" t="s">
        <v>33</v>
      </c>
      <c r="C68" s="16" t="s">
        <v>237</v>
      </c>
      <c r="D68" s="16">
        <v>212</v>
      </c>
      <c r="E68" s="16" t="s">
        <v>238</v>
      </c>
      <c r="F68" s="17">
        <v>420</v>
      </c>
      <c r="G68" s="17">
        <v>577</v>
      </c>
      <c r="H68" s="18">
        <f>IFERROR(L68/IF(F68&gt;0,F68,#REF!)," ")</f>
        <v>0.99761904761904763</v>
      </c>
      <c r="I68" s="19">
        <f t="shared" si="4"/>
        <v>0.72616984402079721</v>
      </c>
      <c r="J68" s="16" t="str">
        <f t="shared" si="5"/>
        <v>Monitor</v>
      </c>
      <c r="K68" s="16">
        <v>112</v>
      </c>
      <c r="L68" s="16">
        <v>419</v>
      </c>
      <c r="M68" s="16">
        <v>431</v>
      </c>
      <c r="N68" s="16">
        <v>433</v>
      </c>
      <c r="O68" s="16">
        <v>437</v>
      </c>
      <c r="P68" s="19">
        <v>0.745</v>
      </c>
      <c r="Q68" s="19">
        <v>0.68</v>
      </c>
      <c r="R68" s="19"/>
      <c r="S68" s="26">
        <v>7.0999999999999994E-2</v>
      </c>
      <c r="T68" s="19">
        <v>0.06</v>
      </c>
      <c r="U68" s="19">
        <v>0.12</v>
      </c>
      <c r="V68" s="19">
        <v>0.1</v>
      </c>
      <c r="W68" s="19">
        <v>0.04</v>
      </c>
      <c r="X68" s="19">
        <v>0.64</v>
      </c>
      <c r="Y68" s="19">
        <v>0.1</v>
      </c>
      <c r="Z68" s="16">
        <v>0.4</v>
      </c>
      <c r="AA68" s="16">
        <v>3.3</v>
      </c>
      <c r="AB68" s="16" t="s">
        <v>124</v>
      </c>
      <c r="AC68" s="16" t="s">
        <v>145</v>
      </c>
      <c r="AD68" t="s">
        <v>95</v>
      </c>
    </row>
    <row r="69" spans="1:30" x14ac:dyDescent="0.25">
      <c r="A69" s="16" t="s">
        <v>233</v>
      </c>
      <c r="B69" s="16" t="s">
        <v>33</v>
      </c>
      <c r="C69" s="16" t="s">
        <v>239</v>
      </c>
      <c r="D69" s="16">
        <v>271</v>
      </c>
      <c r="E69" s="16" t="s">
        <v>240</v>
      </c>
      <c r="F69" s="17">
        <v>501</v>
      </c>
      <c r="G69" s="17">
        <v>613</v>
      </c>
      <c r="H69" s="18">
        <f>IFERROR(L69/IF(F69&gt;0,F69,#REF!)," ")</f>
        <v>0.86427145708582831</v>
      </c>
      <c r="I69" s="19">
        <f t="shared" si="4"/>
        <v>0.70636215334420882</v>
      </c>
      <c r="J69" s="16" t="str">
        <f t="shared" si="5"/>
        <v>Monitor</v>
      </c>
      <c r="K69" s="16">
        <v>153</v>
      </c>
      <c r="L69" s="16">
        <v>433</v>
      </c>
      <c r="M69" s="16">
        <v>440</v>
      </c>
      <c r="N69" s="16">
        <v>437</v>
      </c>
      <c r="O69" s="16">
        <v>459</v>
      </c>
      <c r="P69" s="19">
        <v>0.60099999999999998</v>
      </c>
      <c r="Q69" s="19">
        <v>0.6</v>
      </c>
      <c r="R69" s="19"/>
      <c r="S69" s="26">
        <v>0.1</v>
      </c>
      <c r="T69" s="19">
        <v>0.17</v>
      </c>
      <c r="U69" s="19">
        <v>0.34</v>
      </c>
      <c r="V69" s="19">
        <v>0.06</v>
      </c>
      <c r="W69" s="19">
        <v>0.01</v>
      </c>
      <c r="X69" s="19">
        <v>0.49</v>
      </c>
      <c r="Y69" s="19">
        <v>0.09</v>
      </c>
      <c r="Z69" s="16">
        <v>0.5</v>
      </c>
      <c r="AA69" s="16">
        <v>2.9</v>
      </c>
      <c r="AB69" s="16" t="s">
        <v>36</v>
      </c>
      <c r="AC69" s="16" t="s">
        <v>241</v>
      </c>
    </row>
    <row r="70" spans="1:30" x14ac:dyDescent="0.25">
      <c r="A70" s="16" t="s">
        <v>233</v>
      </c>
      <c r="B70" s="16" t="s">
        <v>33</v>
      </c>
      <c r="C70" s="16" t="s">
        <v>242</v>
      </c>
      <c r="D70" s="16">
        <v>274</v>
      </c>
      <c r="E70" s="16" t="s">
        <v>243</v>
      </c>
      <c r="F70" s="17">
        <v>613</v>
      </c>
      <c r="G70" s="17">
        <v>613</v>
      </c>
      <c r="H70" s="18">
        <f>IFERROR(L70/IF(F70&gt;0,F70,#REF!)," ")</f>
        <v>0.85970636215334417</v>
      </c>
      <c r="I70" s="19">
        <f t="shared" si="4"/>
        <v>0.85970636215334417</v>
      </c>
      <c r="J70" s="16" t="str">
        <f t="shared" si="5"/>
        <v>Optimal</v>
      </c>
      <c r="K70" s="16">
        <v>89</v>
      </c>
      <c r="L70" s="16">
        <v>527</v>
      </c>
      <c r="M70" s="16">
        <v>518</v>
      </c>
      <c r="N70" s="16">
        <v>492</v>
      </c>
      <c r="O70" s="16">
        <v>457</v>
      </c>
      <c r="P70" s="19">
        <v>0.63900000000000001</v>
      </c>
      <c r="Q70" s="19">
        <v>0.84</v>
      </c>
      <c r="R70" s="19"/>
      <c r="S70" s="26">
        <v>0.152</v>
      </c>
      <c r="T70" s="19">
        <v>0.13</v>
      </c>
      <c r="U70" s="19">
        <v>0.21</v>
      </c>
      <c r="V70" s="19">
        <v>0.09</v>
      </c>
      <c r="W70" s="19">
        <v>0.03</v>
      </c>
      <c r="X70" s="19">
        <v>0.57999999999999996</v>
      </c>
      <c r="Y70" s="19">
        <v>0.09</v>
      </c>
      <c r="Z70" s="16">
        <v>0.4</v>
      </c>
      <c r="AA70" s="16">
        <v>1.1000000000000001</v>
      </c>
      <c r="AB70" s="16" t="s">
        <v>124</v>
      </c>
      <c r="AC70" s="16" t="s">
        <v>244</v>
      </c>
    </row>
    <row r="71" spans="1:30" x14ac:dyDescent="0.25">
      <c r="A71" s="16" t="s">
        <v>233</v>
      </c>
      <c r="B71" s="16" t="s">
        <v>33</v>
      </c>
      <c r="C71" s="16" t="s">
        <v>245</v>
      </c>
      <c r="D71" s="16">
        <v>280</v>
      </c>
      <c r="E71" s="16" t="s">
        <v>246</v>
      </c>
      <c r="F71" s="17">
        <v>594</v>
      </c>
      <c r="G71" s="17">
        <v>643</v>
      </c>
      <c r="H71" s="18">
        <f>IFERROR(L71/IF(F71&gt;0,F71,#REF!)," ")</f>
        <v>0.61952861952861948</v>
      </c>
      <c r="I71" s="19">
        <f t="shared" si="4"/>
        <v>0.57231726283048212</v>
      </c>
      <c r="J71" s="16" t="str">
        <f t="shared" si="5"/>
        <v>Low</v>
      </c>
      <c r="K71" s="16">
        <v>247</v>
      </c>
      <c r="L71" s="16">
        <v>368</v>
      </c>
      <c r="M71" s="16">
        <v>376</v>
      </c>
      <c r="N71" s="16">
        <v>399</v>
      </c>
      <c r="O71" s="16">
        <v>372</v>
      </c>
      <c r="P71" s="19">
        <v>0.26500000000000001</v>
      </c>
      <c r="Q71" s="19">
        <v>0.62</v>
      </c>
      <c r="R71" s="19"/>
      <c r="S71" s="26">
        <v>0.59699999999999998</v>
      </c>
      <c r="T71" s="19">
        <v>0.65</v>
      </c>
      <c r="U71" s="19">
        <v>0.8</v>
      </c>
      <c r="V71" s="19">
        <v>0.03</v>
      </c>
      <c r="W71" s="19">
        <v>0.01</v>
      </c>
      <c r="X71" s="19">
        <v>0.13</v>
      </c>
      <c r="Y71" s="19">
        <v>0.03</v>
      </c>
      <c r="Z71" s="16">
        <v>0.5</v>
      </c>
      <c r="AA71" s="16">
        <v>2.6</v>
      </c>
      <c r="AB71" s="16" t="s">
        <v>36</v>
      </c>
      <c r="AC71" s="16" t="s">
        <v>55</v>
      </c>
    </row>
    <row r="72" spans="1:30" x14ac:dyDescent="0.25">
      <c r="A72" s="16" t="s">
        <v>233</v>
      </c>
      <c r="B72" s="16" t="s">
        <v>33</v>
      </c>
      <c r="C72" s="16" t="s">
        <v>247</v>
      </c>
      <c r="D72" s="16">
        <v>295</v>
      </c>
      <c r="E72" s="16" t="s">
        <v>248</v>
      </c>
      <c r="F72" s="17">
        <v>455</v>
      </c>
      <c r="G72" s="17">
        <v>442</v>
      </c>
      <c r="H72" s="18">
        <f>IFERROR(L72/IF(F72&gt;0,F72,#REF!)," ")</f>
        <v>0.69670329670329667</v>
      </c>
      <c r="I72" s="19">
        <f t="shared" si="4"/>
        <v>0.71719457013574661</v>
      </c>
      <c r="J72" s="16" t="str">
        <f t="shared" si="5"/>
        <v>Monitor</v>
      </c>
      <c r="K72" s="16">
        <v>215</v>
      </c>
      <c r="L72" s="16">
        <v>317</v>
      </c>
      <c r="M72" s="16">
        <v>292</v>
      </c>
      <c r="N72" s="16">
        <v>319</v>
      </c>
      <c r="O72" s="16">
        <v>321</v>
      </c>
      <c r="P72" s="19">
        <v>0.42599999999999999</v>
      </c>
      <c r="Q72" s="19">
        <v>0.59</v>
      </c>
      <c r="R72" s="19"/>
      <c r="S72" s="26">
        <v>0.22800000000000001</v>
      </c>
      <c r="T72" s="19">
        <v>0.35</v>
      </c>
      <c r="U72" s="19">
        <v>0.5</v>
      </c>
      <c r="V72" s="19">
        <v>7.0000000000000007E-2</v>
      </c>
      <c r="W72" s="19">
        <v>0.01</v>
      </c>
      <c r="X72" s="19">
        <v>0.36</v>
      </c>
      <c r="Y72" s="19">
        <v>7.0000000000000007E-2</v>
      </c>
      <c r="Z72" s="16">
        <v>0.4</v>
      </c>
      <c r="AA72" s="16">
        <v>2.5</v>
      </c>
      <c r="AB72" s="16" t="s">
        <v>36</v>
      </c>
      <c r="AC72" s="16" t="s">
        <v>249</v>
      </c>
    </row>
    <row r="73" spans="1:30" x14ac:dyDescent="0.25">
      <c r="A73" s="16" t="s">
        <v>233</v>
      </c>
      <c r="B73" s="16" t="s">
        <v>33</v>
      </c>
      <c r="C73" s="16" t="s">
        <v>250</v>
      </c>
      <c r="D73" s="16">
        <v>301</v>
      </c>
      <c r="E73" s="16" t="s">
        <v>251</v>
      </c>
      <c r="F73" s="17">
        <v>232</v>
      </c>
      <c r="G73" s="17">
        <v>232</v>
      </c>
      <c r="H73" s="18">
        <f>IFERROR(L73/IF(F73&gt;0,F73,#REF!)," ")</f>
        <v>0.90517241379310343</v>
      </c>
      <c r="I73" s="19">
        <f t="shared" si="4"/>
        <v>0.90517241379310343</v>
      </c>
      <c r="J73" s="16" t="str">
        <f t="shared" si="5"/>
        <v>Optimal</v>
      </c>
      <c r="K73" s="16">
        <v>169</v>
      </c>
      <c r="L73" s="16">
        <v>210</v>
      </c>
      <c r="M73" s="16">
        <v>210</v>
      </c>
      <c r="N73" s="16">
        <v>218</v>
      </c>
      <c r="O73" s="16">
        <v>222</v>
      </c>
      <c r="P73" s="19">
        <v>0.442</v>
      </c>
      <c r="Q73" s="19">
        <v>0.75</v>
      </c>
      <c r="R73" s="19"/>
      <c r="S73" s="26">
        <v>9.4E-2</v>
      </c>
      <c r="T73" s="19">
        <v>0.14000000000000001</v>
      </c>
      <c r="U73" s="19">
        <v>0.24</v>
      </c>
      <c r="V73" s="19">
        <v>0.09</v>
      </c>
      <c r="W73" s="19">
        <v>0.01</v>
      </c>
      <c r="X73" s="19">
        <v>0.6</v>
      </c>
      <c r="Y73" s="19">
        <v>0.06</v>
      </c>
      <c r="Z73" s="16">
        <v>1.1000000000000001</v>
      </c>
      <c r="AA73" s="16">
        <v>3.6</v>
      </c>
      <c r="AB73" s="16" t="s">
        <v>36</v>
      </c>
      <c r="AC73" s="16"/>
    </row>
    <row r="74" spans="1:30" x14ac:dyDescent="0.25">
      <c r="A74" s="16" t="s">
        <v>233</v>
      </c>
      <c r="B74" s="16" t="s">
        <v>33</v>
      </c>
      <c r="C74" s="16" t="s">
        <v>252</v>
      </c>
      <c r="D74" s="16">
        <v>326</v>
      </c>
      <c r="E74" s="16" t="s">
        <v>253</v>
      </c>
      <c r="F74" s="17">
        <v>366</v>
      </c>
      <c r="G74" s="17">
        <v>366</v>
      </c>
      <c r="H74" s="18">
        <f>IFERROR(L74/IF(F74&gt;0,F74,#REF!)," ")</f>
        <v>0.67486338797814205</v>
      </c>
      <c r="I74" s="19">
        <f t="shared" si="4"/>
        <v>0.67486338797814205</v>
      </c>
      <c r="J74" s="16" t="str">
        <f t="shared" si="5"/>
        <v>Monitor</v>
      </c>
      <c r="K74" s="16">
        <v>462</v>
      </c>
      <c r="L74" s="16">
        <v>247</v>
      </c>
      <c r="M74" s="16">
        <v>276</v>
      </c>
      <c r="N74" s="16">
        <v>297</v>
      </c>
      <c r="O74" s="16">
        <v>320</v>
      </c>
      <c r="P74" s="19">
        <v>0.40299999999999997</v>
      </c>
      <c r="Q74" s="19">
        <v>0.56000000000000005</v>
      </c>
      <c r="R74" s="19"/>
      <c r="S74" s="26">
        <v>0.42100000000000004</v>
      </c>
      <c r="T74" s="19">
        <v>0.45</v>
      </c>
      <c r="U74" s="19">
        <v>0.39</v>
      </c>
      <c r="V74" s="19">
        <v>0.41</v>
      </c>
      <c r="W74" s="19">
        <v>0.06</v>
      </c>
      <c r="X74" s="19">
        <v>0.1</v>
      </c>
      <c r="Y74" s="19">
        <v>0.05</v>
      </c>
      <c r="Z74" s="16">
        <v>0.3</v>
      </c>
      <c r="AA74" s="16">
        <v>1.9</v>
      </c>
      <c r="AB74" s="16" t="s">
        <v>36</v>
      </c>
      <c r="AC74" s="16" t="s">
        <v>254</v>
      </c>
    </row>
    <row r="75" spans="1:30" x14ac:dyDescent="0.25">
      <c r="A75" s="16" t="s">
        <v>233</v>
      </c>
      <c r="B75" s="16" t="s">
        <v>33</v>
      </c>
      <c r="C75" s="16" t="s">
        <v>255</v>
      </c>
      <c r="D75" s="16">
        <v>330</v>
      </c>
      <c r="E75" s="16" t="s">
        <v>256</v>
      </c>
      <c r="F75" s="17">
        <v>657</v>
      </c>
      <c r="G75" s="17">
        <v>657</v>
      </c>
      <c r="H75" s="18">
        <f>IFERROR(L75/IF(F75&gt;0,F75,#REF!)," ")</f>
        <v>0.77625570776255703</v>
      </c>
      <c r="I75" s="19">
        <f t="shared" si="4"/>
        <v>0.77625570776255703</v>
      </c>
      <c r="J75" s="16" t="str">
        <f t="shared" si="5"/>
        <v>Monitor</v>
      </c>
      <c r="K75" s="16">
        <v>157</v>
      </c>
      <c r="L75" s="16">
        <v>510</v>
      </c>
      <c r="M75" s="16">
        <v>492</v>
      </c>
      <c r="N75" s="16">
        <v>529</v>
      </c>
      <c r="O75" s="16">
        <v>528</v>
      </c>
      <c r="P75" s="19">
        <v>0.49299999999999999</v>
      </c>
      <c r="Q75" s="19">
        <v>0.28999999999999998</v>
      </c>
      <c r="R75" s="19"/>
      <c r="S75" s="26">
        <v>0.56000000000000005</v>
      </c>
      <c r="T75" s="19">
        <v>0.41</v>
      </c>
      <c r="U75" s="19">
        <v>0.62</v>
      </c>
      <c r="V75" s="19">
        <v>0.14000000000000001</v>
      </c>
      <c r="W75" s="19">
        <v>0.01</v>
      </c>
      <c r="X75" s="19">
        <v>0.19</v>
      </c>
      <c r="Y75" s="19">
        <v>0.04</v>
      </c>
      <c r="Z75" s="16">
        <v>0.3</v>
      </c>
      <c r="AA75" s="16">
        <v>2.5</v>
      </c>
      <c r="AB75" s="16" t="s">
        <v>36</v>
      </c>
      <c r="AC75" s="16" t="s">
        <v>257</v>
      </c>
    </row>
    <row r="76" spans="1:30" x14ac:dyDescent="0.25">
      <c r="A76" s="16" t="s">
        <v>233</v>
      </c>
      <c r="B76" s="16" t="s">
        <v>33</v>
      </c>
      <c r="C76" s="16" t="s">
        <v>258</v>
      </c>
      <c r="D76" s="16">
        <v>331</v>
      </c>
      <c r="E76" s="16" t="s">
        <v>259</v>
      </c>
      <c r="F76" s="17">
        <v>412</v>
      </c>
      <c r="G76" s="17">
        <v>412</v>
      </c>
      <c r="H76" s="18">
        <f>IFERROR(L76/IF(F76&gt;0,F76,#REF!)," ")</f>
        <v>0.90291262135922334</v>
      </c>
      <c r="I76" s="19">
        <f t="shared" si="4"/>
        <v>0.90291262135922334</v>
      </c>
      <c r="J76" s="16" t="str">
        <f t="shared" si="5"/>
        <v>Optimal</v>
      </c>
      <c r="K76" s="16">
        <v>157</v>
      </c>
      <c r="L76" s="16">
        <v>372</v>
      </c>
      <c r="M76" s="16">
        <v>371</v>
      </c>
      <c r="N76" s="16">
        <v>369</v>
      </c>
      <c r="O76" s="16">
        <v>325</v>
      </c>
      <c r="P76" s="19">
        <v>0.46899999999999997</v>
      </c>
      <c r="Q76" s="19">
        <v>0.79</v>
      </c>
      <c r="R76" s="19"/>
      <c r="S76" s="26">
        <v>0.53400000000000003</v>
      </c>
      <c r="T76" s="19">
        <v>0.46</v>
      </c>
      <c r="U76" s="19">
        <v>0.64</v>
      </c>
      <c r="V76" s="19">
        <v>0.05</v>
      </c>
      <c r="W76" s="19">
        <v>0.01</v>
      </c>
      <c r="X76" s="19">
        <v>0.21</v>
      </c>
      <c r="Y76" s="19">
        <v>0.1</v>
      </c>
      <c r="Z76" s="16">
        <v>0.3</v>
      </c>
      <c r="AA76" s="16">
        <v>3.3</v>
      </c>
      <c r="AB76" s="16" t="s">
        <v>36</v>
      </c>
      <c r="AC76" s="16" t="s">
        <v>260</v>
      </c>
    </row>
    <row r="77" spans="1:30" x14ac:dyDescent="0.25">
      <c r="A77" s="16" t="s">
        <v>233</v>
      </c>
      <c r="B77" s="16" t="s">
        <v>33</v>
      </c>
      <c r="C77" s="16" t="s">
        <v>261</v>
      </c>
      <c r="D77" s="16">
        <v>333</v>
      </c>
      <c r="E77" s="16" t="s">
        <v>262</v>
      </c>
      <c r="F77" s="17">
        <v>506</v>
      </c>
      <c r="G77" s="17">
        <v>506</v>
      </c>
      <c r="H77" s="18">
        <f>IFERROR(L77/IF(F77&gt;0,F77,#REF!)," ")</f>
        <v>0.73913043478260865</v>
      </c>
      <c r="I77" s="19">
        <f t="shared" si="4"/>
        <v>0.73913043478260865</v>
      </c>
      <c r="J77" s="16" t="str">
        <f t="shared" si="5"/>
        <v>Monitor</v>
      </c>
      <c r="K77" s="16">
        <v>195</v>
      </c>
      <c r="L77" s="16">
        <v>374</v>
      </c>
      <c r="M77" s="16">
        <v>422</v>
      </c>
      <c r="N77" s="16">
        <v>438</v>
      </c>
      <c r="O77" s="16">
        <v>446</v>
      </c>
      <c r="P77" s="19">
        <v>0.442</v>
      </c>
      <c r="Q77" s="19">
        <v>0.33</v>
      </c>
      <c r="R77" s="19">
        <v>0.18</v>
      </c>
      <c r="S77" s="26">
        <v>9.4E-2</v>
      </c>
      <c r="T77" s="19">
        <v>0.28000000000000003</v>
      </c>
      <c r="U77" s="19">
        <v>0.57999999999999996</v>
      </c>
      <c r="V77" s="19">
        <v>0.06</v>
      </c>
      <c r="W77" s="19">
        <v>0.01</v>
      </c>
      <c r="X77" s="19">
        <v>0.32</v>
      </c>
      <c r="Y77" s="19">
        <v>0.04</v>
      </c>
      <c r="Z77" s="16">
        <v>0.5</v>
      </c>
      <c r="AA77" s="16">
        <v>3.4</v>
      </c>
      <c r="AB77" s="16" t="s">
        <v>36</v>
      </c>
      <c r="AC77" s="16" t="s">
        <v>263</v>
      </c>
    </row>
    <row r="78" spans="1:30" x14ac:dyDescent="0.25">
      <c r="A78" s="16" t="s">
        <v>233</v>
      </c>
      <c r="B78" s="16" t="s">
        <v>33</v>
      </c>
      <c r="C78" s="16" t="s">
        <v>264</v>
      </c>
      <c r="D78" s="16">
        <v>339</v>
      </c>
      <c r="E78" s="16" t="s">
        <v>265</v>
      </c>
      <c r="F78" s="17">
        <v>569</v>
      </c>
      <c r="G78" s="17">
        <v>546</v>
      </c>
      <c r="H78" s="18">
        <f>IFERROR(L78/IF(F78&gt;0,F78,#REF!)," ")</f>
        <v>0.76977152899824253</v>
      </c>
      <c r="I78" s="19">
        <f t="shared" si="4"/>
        <v>0.80219780219780223</v>
      </c>
      <c r="J78" s="16" t="str">
        <f t="shared" si="5"/>
        <v>Optimal</v>
      </c>
      <c r="K78" s="16">
        <v>244</v>
      </c>
      <c r="L78" s="16">
        <v>438</v>
      </c>
      <c r="M78" s="16">
        <v>424</v>
      </c>
      <c r="N78" s="16">
        <v>447</v>
      </c>
      <c r="O78" s="16">
        <v>467</v>
      </c>
      <c r="P78" s="19">
        <v>0.317</v>
      </c>
      <c r="Q78" s="19">
        <v>0.31</v>
      </c>
      <c r="R78" s="19"/>
      <c r="S78" s="26">
        <v>0.34299999999999997</v>
      </c>
      <c r="T78" s="19">
        <v>0.59</v>
      </c>
      <c r="U78" s="19">
        <v>0.8</v>
      </c>
      <c r="V78" s="19">
        <v>0.06</v>
      </c>
      <c r="W78" s="19">
        <v>0.01</v>
      </c>
      <c r="X78" s="19">
        <v>0.09</v>
      </c>
      <c r="Y78" s="19">
        <v>0.05</v>
      </c>
      <c r="Z78" s="16">
        <v>0.3</v>
      </c>
      <c r="AA78" s="16">
        <v>3.1</v>
      </c>
      <c r="AB78" s="16" t="s">
        <v>36</v>
      </c>
      <c r="AC78" s="16" t="s">
        <v>266</v>
      </c>
    </row>
    <row r="79" spans="1:30" x14ac:dyDescent="0.25">
      <c r="A79" s="16" t="s">
        <v>233</v>
      </c>
      <c r="B79" s="16" t="s">
        <v>62</v>
      </c>
      <c r="C79" s="16" t="s">
        <v>267</v>
      </c>
      <c r="D79" s="16">
        <v>457</v>
      </c>
      <c r="E79" s="16" t="s">
        <v>268</v>
      </c>
      <c r="F79" s="17">
        <v>1239</v>
      </c>
      <c r="G79" s="17">
        <v>1224</v>
      </c>
      <c r="H79" s="18">
        <f>IFERROR(L79/IF(F79&gt;0,F79,#REF!)," ")</f>
        <v>0.69814366424535912</v>
      </c>
      <c r="I79" s="19">
        <f t="shared" si="4"/>
        <v>0.7066993464052288</v>
      </c>
      <c r="J79" s="16" t="str">
        <f t="shared" si="5"/>
        <v>Monitor</v>
      </c>
      <c r="K79" s="16">
        <v>402</v>
      </c>
      <c r="L79" s="16">
        <v>865</v>
      </c>
      <c r="M79" s="16">
        <v>766</v>
      </c>
      <c r="N79" s="16">
        <v>735</v>
      </c>
      <c r="O79" s="16">
        <v>792</v>
      </c>
      <c r="P79" s="19">
        <v>0.188</v>
      </c>
      <c r="Q79" s="19">
        <v>0.38</v>
      </c>
      <c r="R79" s="19">
        <v>0.22</v>
      </c>
      <c r="S79" s="26">
        <v>0.54100000000000004</v>
      </c>
      <c r="T79" s="19">
        <v>0.76</v>
      </c>
      <c r="U79" s="19">
        <v>0.91</v>
      </c>
      <c r="V79" s="19">
        <v>0.06</v>
      </c>
      <c r="W79" s="19">
        <v>0</v>
      </c>
      <c r="X79" s="19">
        <v>0.02</v>
      </c>
      <c r="Y79" s="19">
        <v>0.01</v>
      </c>
      <c r="Z79" s="16">
        <v>1.3</v>
      </c>
      <c r="AA79" s="16">
        <v>4.0999999999999996</v>
      </c>
      <c r="AB79" s="16" t="s">
        <v>36</v>
      </c>
      <c r="AC79" s="16" t="s">
        <v>269</v>
      </c>
    </row>
    <row r="80" spans="1:30" x14ac:dyDescent="0.25">
      <c r="A80" s="16" t="s">
        <v>233</v>
      </c>
      <c r="B80" s="16" t="s">
        <v>99</v>
      </c>
      <c r="C80" s="16" t="s">
        <v>270</v>
      </c>
      <c r="D80" s="16">
        <v>404</v>
      </c>
      <c r="E80" s="16" t="s">
        <v>271</v>
      </c>
      <c r="F80" s="17">
        <v>0</v>
      </c>
      <c r="G80" s="17">
        <v>640</v>
      </c>
      <c r="H80" s="18" t="str">
        <f>IFERROR(L80/IF(F80&gt;0,F80,#REF!)," ")</f>
        <v xml:space="preserve"> </v>
      </c>
      <c r="I80" s="19">
        <f t="shared" si="4"/>
        <v>0.68437499999999996</v>
      </c>
      <c r="J80" s="16" t="str">
        <f t="shared" si="5"/>
        <v>Monitor</v>
      </c>
      <c r="K80" s="16">
        <v>516</v>
      </c>
      <c r="L80" s="16">
        <v>438</v>
      </c>
      <c r="M80" s="16">
        <v>414</v>
      </c>
      <c r="N80" s="16">
        <v>398</v>
      </c>
      <c r="O80" s="16">
        <v>433</v>
      </c>
      <c r="P80" s="19">
        <v>0.20899999999999999</v>
      </c>
      <c r="Q80" s="19">
        <v>0.51</v>
      </c>
      <c r="R80" s="19"/>
      <c r="S80" s="26">
        <v>0.65</v>
      </c>
      <c r="T80" s="19">
        <v>0.73</v>
      </c>
      <c r="U80" s="19">
        <v>0.76</v>
      </c>
      <c r="V80" s="19">
        <v>0.24</v>
      </c>
      <c r="W80" s="19">
        <v>0</v>
      </c>
      <c r="X80" s="19">
        <v>0</v>
      </c>
      <c r="Y80" s="19">
        <v>0.01</v>
      </c>
      <c r="Z80" s="16">
        <v>0.4</v>
      </c>
      <c r="AA80" s="16">
        <v>2.9</v>
      </c>
      <c r="AB80" s="16" t="s">
        <v>36</v>
      </c>
      <c r="AC80" s="16" t="s">
        <v>272</v>
      </c>
    </row>
    <row r="81" spans="1:29" x14ac:dyDescent="0.25">
      <c r="A81" s="16" t="s">
        <v>233</v>
      </c>
      <c r="B81" s="16" t="s">
        <v>66</v>
      </c>
      <c r="C81" s="16" t="s">
        <v>273</v>
      </c>
      <c r="D81" s="16">
        <v>407</v>
      </c>
      <c r="E81" s="16" t="s">
        <v>274</v>
      </c>
      <c r="F81" s="17">
        <v>544</v>
      </c>
      <c r="G81" s="17">
        <v>544</v>
      </c>
      <c r="H81" s="18">
        <f>IFERROR(L81/IF(F81&gt;0,F81,#REF!)," ")</f>
        <v>0.57536764705882348</v>
      </c>
      <c r="I81" s="19">
        <f t="shared" si="4"/>
        <v>0.57536764705882348</v>
      </c>
      <c r="J81" s="16" t="str">
        <f t="shared" si="5"/>
        <v>Low</v>
      </c>
      <c r="K81" s="16">
        <v>687</v>
      </c>
      <c r="L81" s="16">
        <v>313</v>
      </c>
      <c r="M81" s="16">
        <v>317</v>
      </c>
      <c r="N81" s="16">
        <v>266</v>
      </c>
      <c r="O81" s="16">
        <v>262</v>
      </c>
      <c r="P81" s="19">
        <v>0.28499999999999998</v>
      </c>
      <c r="Q81" s="19">
        <v>0.43</v>
      </c>
      <c r="R81" s="19">
        <v>0.18</v>
      </c>
      <c r="S81" s="26">
        <v>0.44799999999999995</v>
      </c>
      <c r="T81" s="19">
        <v>0.56000000000000005</v>
      </c>
      <c r="U81" s="19">
        <v>0.83</v>
      </c>
      <c r="V81" s="19">
        <v>0.03</v>
      </c>
      <c r="W81" s="19">
        <v>0</v>
      </c>
      <c r="X81" s="19">
        <v>0.12</v>
      </c>
      <c r="Y81" s="19">
        <v>0.03</v>
      </c>
      <c r="Z81" s="16">
        <v>0.6</v>
      </c>
      <c r="AA81" s="16">
        <v>3.8</v>
      </c>
      <c r="AB81" s="16" t="s">
        <v>36</v>
      </c>
      <c r="AC81" s="16" t="s">
        <v>275</v>
      </c>
    </row>
    <row r="82" spans="1:29" x14ac:dyDescent="0.25">
      <c r="A82" s="16" t="s">
        <v>233</v>
      </c>
      <c r="B82" s="16" t="s">
        <v>66</v>
      </c>
      <c r="C82" s="16" t="s">
        <v>276</v>
      </c>
      <c r="D82" s="16">
        <v>428</v>
      </c>
      <c r="E82" s="16" t="s">
        <v>277</v>
      </c>
      <c r="F82" s="17">
        <v>612</v>
      </c>
      <c r="G82" s="17">
        <v>612</v>
      </c>
      <c r="H82" s="18">
        <f>IFERROR(L82/IF(F82&gt;0,F82,#REF!)," ")</f>
        <v>0.75816993464052285</v>
      </c>
      <c r="I82" s="19">
        <f t="shared" si="4"/>
        <v>0.75816993464052285</v>
      </c>
      <c r="J82" s="16" t="str">
        <f t="shared" si="5"/>
        <v>Monitor</v>
      </c>
      <c r="K82" s="16">
        <v>247</v>
      </c>
      <c r="L82" s="16">
        <v>464</v>
      </c>
      <c r="M82" s="16">
        <v>508</v>
      </c>
      <c r="N82" s="16">
        <v>513</v>
      </c>
      <c r="O82" s="16">
        <v>487</v>
      </c>
      <c r="P82" s="19">
        <v>0.33200000000000002</v>
      </c>
      <c r="Q82" s="19">
        <v>0.26</v>
      </c>
      <c r="R82" s="19">
        <v>0.51</v>
      </c>
      <c r="S82" s="26">
        <v>0.22699999999999998</v>
      </c>
      <c r="T82" s="19">
        <v>0.42</v>
      </c>
      <c r="U82" s="19">
        <v>0.79</v>
      </c>
      <c r="V82" s="19">
        <v>0.05</v>
      </c>
      <c r="W82" s="19">
        <v>0.01</v>
      </c>
      <c r="X82" s="19">
        <v>0.13</v>
      </c>
      <c r="Y82" s="19">
        <v>0.02</v>
      </c>
      <c r="Z82" s="16">
        <v>0.8</v>
      </c>
      <c r="AA82" s="16">
        <v>3.9</v>
      </c>
      <c r="AB82" s="16" t="s">
        <v>124</v>
      </c>
      <c r="AC82" s="16" t="s">
        <v>278</v>
      </c>
    </row>
    <row r="83" spans="1:29" x14ac:dyDescent="0.25">
      <c r="A83" s="16" t="s">
        <v>233</v>
      </c>
      <c r="B83" s="16" t="s">
        <v>66</v>
      </c>
      <c r="C83" s="16" t="s">
        <v>279</v>
      </c>
      <c r="D83" s="16">
        <v>433</v>
      </c>
      <c r="E83" s="16" t="s">
        <v>280</v>
      </c>
      <c r="F83" s="17">
        <v>615</v>
      </c>
      <c r="G83" s="17">
        <v>615</v>
      </c>
      <c r="H83" s="18">
        <f>IFERROR(L83/IF(F83&gt;0,F83,#REF!)," ")</f>
        <v>0.62764227642276427</v>
      </c>
      <c r="I83" s="19">
        <f t="shared" si="4"/>
        <v>0.62764227642276427</v>
      </c>
      <c r="J83" s="16" t="str">
        <f t="shared" si="5"/>
        <v>Low</v>
      </c>
      <c r="K83" s="16">
        <v>221</v>
      </c>
      <c r="L83" s="16">
        <v>386</v>
      </c>
      <c r="M83" s="16">
        <v>375</v>
      </c>
      <c r="N83" s="16">
        <v>377</v>
      </c>
      <c r="O83" s="16">
        <v>353</v>
      </c>
      <c r="P83" s="19">
        <v>0.32799999999999996</v>
      </c>
      <c r="Q83" s="19">
        <v>0.44</v>
      </c>
      <c r="R83" s="19">
        <v>0.25</v>
      </c>
      <c r="S83" s="26">
        <v>0.53</v>
      </c>
      <c r="T83" s="19">
        <v>0.55000000000000004</v>
      </c>
      <c r="U83" s="19">
        <v>0.89</v>
      </c>
      <c r="V83" s="19">
        <v>0.05</v>
      </c>
      <c r="W83" s="19">
        <v>0.01</v>
      </c>
      <c r="X83" s="19">
        <v>0.05</v>
      </c>
      <c r="Y83" s="19">
        <v>0.01</v>
      </c>
      <c r="Z83" s="16">
        <v>1.1000000000000001</v>
      </c>
      <c r="AA83" s="16">
        <v>4.9000000000000004</v>
      </c>
      <c r="AB83" s="16" t="s">
        <v>36</v>
      </c>
      <c r="AC83" s="16" t="s">
        <v>281</v>
      </c>
    </row>
    <row r="84" spans="1:29" x14ac:dyDescent="0.25">
      <c r="A84" s="16" t="s">
        <v>282</v>
      </c>
      <c r="B84" s="16" t="s">
        <v>33</v>
      </c>
      <c r="C84" s="16" t="s">
        <v>283</v>
      </c>
      <c r="D84" s="16">
        <v>204</v>
      </c>
      <c r="E84" s="16" t="s">
        <v>284</v>
      </c>
      <c r="F84" s="17">
        <v>709</v>
      </c>
      <c r="G84" s="17">
        <v>709</v>
      </c>
      <c r="H84" s="18">
        <f>IFERROR(L84/IF(F84&gt;0,F84,#REF!)," ")</f>
        <v>1.0084626234132581</v>
      </c>
      <c r="I84" s="19">
        <f t="shared" si="4"/>
        <v>1.0084626234132581</v>
      </c>
      <c r="J84" s="16" t="str">
        <f t="shared" si="5"/>
        <v>High</v>
      </c>
      <c r="K84" s="16">
        <v>185</v>
      </c>
      <c r="L84" s="16">
        <v>715</v>
      </c>
      <c r="M84" s="16">
        <v>676</v>
      </c>
      <c r="N84" s="16">
        <v>627</v>
      </c>
      <c r="O84" s="16">
        <v>616</v>
      </c>
      <c r="P84" s="19">
        <v>0.71099999999999997</v>
      </c>
      <c r="Q84" s="19">
        <v>0.75</v>
      </c>
      <c r="R84" s="19"/>
      <c r="S84" s="26">
        <v>0.16600000000000001</v>
      </c>
      <c r="T84" s="19">
        <v>0.2</v>
      </c>
      <c r="U84" s="19">
        <v>0.03</v>
      </c>
      <c r="V84" s="19">
        <v>0.63</v>
      </c>
      <c r="W84" s="19">
        <v>0.02</v>
      </c>
      <c r="X84" s="19">
        <v>0.3</v>
      </c>
      <c r="Y84" s="19">
        <v>0.03</v>
      </c>
      <c r="Z84" s="16">
        <v>0.4</v>
      </c>
      <c r="AA84" s="16">
        <v>2</v>
      </c>
      <c r="AB84" s="16" t="s">
        <v>124</v>
      </c>
      <c r="AC84" s="16" t="s">
        <v>285</v>
      </c>
    </row>
    <row r="85" spans="1:29" x14ac:dyDescent="0.25">
      <c r="A85" s="16" t="s">
        <v>282</v>
      </c>
      <c r="B85" s="16" t="s">
        <v>33</v>
      </c>
      <c r="C85" s="16" t="s">
        <v>286</v>
      </c>
      <c r="D85" s="16">
        <v>254</v>
      </c>
      <c r="E85" s="16" t="s">
        <v>287</v>
      </c>
      <c r="F85" s="17">
        <v>720</v>
      </c>
      <c r="G85" s="17">
        <v>720</v>
      </c>
      <c r="H85" s="18">
        <f>IFERROR(L85/IF(F85&gt;0,F85,#REF!)," ")</f>
        <v>0.9555555555555556</v>
      </c>
      <c r="I85" s="19">
        <f t="shared" si="4"/>
        <v>0.9555555555555556</v>
      </c>
      <c r="J85" s="16" t="str">
        <f t="shared" si="5"/>
        <v>High</v>
      </c>
      <c r="K85" s="16">
        <v>140</v>
      </c>
      <c r="L85" s="16">
        <v>688</v>
      </c>
      <c r="M85" s="16">
        <v>672</v>
      </c>
      <c r="N85" s="16">
        <v>681</v>
      </c>
      <c r="O85" s="16">
        <v>752</v>
      </c>
      <c r="P85" s="19">
        <v>0.94099999999999995</v>
      </c>
      <c r="Q85" s="19">
        <v>0.92</v>
      </c>
      <c r="R85" s="19"/>
      <c r="S85" s="26" t="s">
        <v>288</v>
      </c>
      <c r="T85" s="19">
        <v>0.02</v>
      </c>
      <c r="U85" s="19">
        <v>0.05</v>
      </c>
      <c r="V85" s="19">
        <v>0.09</v>
      </c>
      <c r="W85" s="19">
        <v>0.05</v>
      </c>
      <c r="X85" s="19">
        <v>0.7</v>
      </c>
      <c r="Y85" s="19">
        <v>0.11</v>
      </c>
      <c r="Z85" s="16">
        <v>0.8</v>
      </c>
      <c r="AA85" s="16">
        <v>4.0999999999999996</v>
      </c>
      <c r="AB85" s="16" t="s">
        <v>124</v>
      </c>
      <c r="AC85" s="16" t="s">
        <v>289</v>
      </c>
    </row>
    <row r="86" spans="1:29" x14ac:dyDescent="0.25">
      <c r="A86" s="16" t="s">
        <v>282</v>
      </c>
      <c r="B86" s="16" t="s">
        <v>33</v>
      </c>
      <c r="C86" s="16" t="s">
        <v>290</v>
      </c>
      <c r="D86" s="16">
        <v>258</v>
      </c>
      <c r="E86" s="16" t="s">
        <v>291</v>
      </c>
      <c r="F86" s="17">
        <v>344</v>
      </c>
      <c r="G86" s="17">
        <v>344</v>
      </c>
      <c r="H86" s="18">
        <f>IFERROR(L86/IF(F86&gt;0,F86,#REF!)," ")</f>
        <v>1.0087209302325582</v>
      </c>
      <c r="I86" s="19">
        <f t="shared" si="4"/>
        <v>1.0087209302325582</v>
      </c>
      <c r="J86" s="16" t="str">
        <f t="shared" si="5"/>
        <v>High</v>
      </c>
      <c r="K86" s="16">
        <v>173</v>
      </c>
      <c r="L86" s="16">
        <v>347</v>
      </c>
      <c r="M86" s="16">
        <v>334</v>
      </c>
      <c r="N86" s="16">
        <v>346</v>
      </c>
      <c r="O86" s="16">
        <v>340</v>
      </c>
      <c r="P86" s="19">
        <v>0.86299999999999999</v>
      </c>
      <c r="Q86" s="19">
        <v>0.72</v>
      </c>
      <c r="R86" s="19"/>
      <c r="S86" s="26">
        <v>8.199999999999999E-2</v>
      </c>
      <c r="T86" s="19">
        <v>0.12</v>
      </c>
      <c r="U86" s="19">
        <v>0.18</v>
      </c>
      <c r="V86" s="19">
        <v>0.09</v>
      </c>
      <c r="W86" s="19">
        <v>0.09</v>
      </c>
      <c r="X86" s="19">
        <v>0.52</v>
      </c>
      <c r="Y86" s="19">
        <v>0.12</v>
      </c>
      <c r="Z86" s="16">
        <v>0.7</v>
      </c>
      <c r="AA86" s="16">
        <v>3.8</v>
      </c>
      <c r="AB86" s="16" t="s">
        <v>124</v>
      </c>
      <c r="AC86" s="16" t="s">
        <v>292</v>
      </c>
    </row>
    <row r="87" spans="1:29" x14ac:dyDescent="0.25">
      <c r="A87" s="16" t="s">
        <v>282</v>
      </c>
      <c r="B87" s="16" t="s">
        <v>33</v>
      </c>
      <c r="C87" s="16" t="s">
        <v>293</v>
      </c>
      <c r="D87" s="16">
        <v>261</v>
      </c>
      <c r="E87" s="16" t="s">
        <v>294</v>
      </c>
      <c r="F87" s="17">
        <v>978</v>
      </c>
      <c r="G87" s="17">
        <v>978</v>
      </c>
      <c r="H87" s="18">
        <f>IFERROR(L87/IF(F87&gt;0,F87,#REF!)," ")</f>
        <v>0.91206543967280163</v>
      </c>
      <c r="I87" s="19">
        <f t="shared" si="4"/>
        <v>0.91206543967280163</v>
      </c>
      <c r="J87" s="16" t="str">
        <f t="shared" si="5"/>
        <v>Optimal</v>
      </c>
      <c r="K87" s="16">
        <v>153</v>
      </c>
      <c r="L87" s="16">
        <v>892</v>
      </c>
      <c r="M87" s="16">
        <v>860</v>
      </c>
      <c r="N87" s="16">
        <v>902</v>
      </c>
      <c r="O87" s="16">
        <v>940</v>
      </c>
      <c r="P87" s="19">
        <v>0.91500000000000004</v>
      </c>
      <c r="Q87" s="19">
        <v>0.86</v>
      </c>
      <c r="R87" s="19"/>
      <c r="S87" s="26">
        <v>2.1000000000000001E-2</v>
      </c>
      <c r="T87" s="19">
        <v>0.04</v>
      </c>
      <c r="U87" s="19">
        <v>0.09</v>
      </c>
      <c r="V87" s="19">
        <v>0.08</v>
      </c>
      <c r="W87" s="19">
        <v>0.03</v>
      </c>
      <c r="X87" s="19">
        <v>0.73</v>
      </c>
      <c r="Y87" s="19">
        <v>0.08</v>
      </c>
      <c r="Z87" s="16">
        <v>0.6</v>
      </c>
      <c r="AA87" s="16">
        <v>4.0999999999999996</v>
      </c>
      <c r="AB87" s="16" t="s">
        <v>124</v>
      </c>
      <c r="AC87" s="16" t="s">
        <v>295</v>
      </c>
    </row>
    <row r="88" spans="1:29" x14ac:dyDescent="0.25">
      <c r="A88" s="16" t="s">
        <v>282</v>
      </c>
      <c r="B88" s="16" t="s">
        <v>33</v>
      </c>
      <c r="C88" s="16" t="s">
        <v>296</v>
      </c>
      <c r="D88" s="16">
        <v>287</v>
      </c>
      <c r="E88" s="16" t="s">
        <v>297</v>
      </c>
      <c r="F88" s="17">
        <v>716</v>
      </c>
      <c r="G88" s="17">
        <v>716</v>
      </c>
      <c r="H88" s="18">
        <f>IFERROR(L88/IF(F88&gt;0,F88,#REF!)," ")</f>
        <v>0.90921787709497204</v>
      </c>
      <c r="I88" s="19">
        <f t="shared" si="4"/>
        <v>0.90921787709497204</v>
      </c>
      <c r="J88" s="16" t="str">
        <f t="shared" si="5"/>
        <v>Optimal</v>
      </c>
      <c r="K88" s="16">
        <v>185</v>
      </c>
      <c r="L88" s="16">
        <v>651</v>
      </c>
      <c r="M88" s="16">
        <v>601</v>
      </c>
      <c r="N88" s="16">
        <v>597</v>
      </c>
      <c r="O88" s="16">
        <v>623</v>
      </c>
      <c r="P88" s="19">
        <v>0.88700000000000001</v>
      </c>
      <c r="Q88" s="19">
        <v>0.89</v>
      </c>
      <c r="R88" s="19"/>
      <c r="S88" s="26">
        <v>0.14300000000000002</v>
      </c>
      <c r="T88" s="19">
        <v>0.12</v>
      </c>
      <c r="U88" s="19">
        <v>0.16</v>
      </c>
      <c r="V88" s="19">
        <v>0.13</v>
      </c>
      <c r="W88" s="19">
        <v>0.1</v>
      </c>
      <c r="X88" s="19">
        <v>0.54</v>
      </c>
      <c r="Y88" s="19">
        <v>7.0000000000000007E-2</v>
      </c>
      <c r="Z88" s="16">
        <v>0.5</v>
      </c>
      <c r="AA88" s="16">
        <v>3</v>
      </c>
      <c r="AB88" s="16" t="s">
        <v>124</v>
      </c>
      <c r="AC88" s="16" t="s">
        <v>298</v>
      </c>
    </row>
    <row r="89" spans="1:29" x14ac:dyDescent="0.25">
      <c r="A89" s="16" t="s">
        <v>282</v>
      </c>
      <c r="B89" s="16" t="s">
        <v>33</v>
      </c>
      <c r="C89" s="16" t="s">
        <v>299</v>
      </c>
      <c r="D89" s="16">
        <v>313</v>
      </c>
      <c r="E89" s="16" t="s">
        <v>300</v>
      </c>
      <c r="F89" s="17">
        <v>445</v>
      </c>
      <c r="G89" s="17">
        <v>445</v>
      </c>
      <c r="H89" s="18">
        <f>IFERROR(L89/IF(F89&gt;0,F89,#REF!)," ")</f>
        <v>0.7865168539325843</v>
      </c>
      <c r="I89" s="19">
        <f t="shared" si="4"/>
        <v>0.7865168539325843</v>
      </c>
      <c r="J89" s="16" t="str">
        <f t="shared" si="5"/>
        <v>Monitor</v>
      </c>
      <c r="K89" s="16">
        <v>223</v>
      </c>
      <c r="L89" s="16">
        <v>350</v>
      </c>
      <c r="M89" s="16">
        <v>367</v>
      </c>
      <c r="N89" s="16">
        <v>372</v>
      </c>
      <c r="O89" s="16">
        <v>371</v>
      </c>
      <c r="P89" s="19">
        <v>0.64900000000000002</v>
      </c>
      <c r="Q89" s="19">
        <v>0.69</v>
      </c>
      <c r="R89" s="19"/>
      <c r="S89" s="26">
        <v>7.2999999999999995E-2</v>
      </c>
      <c r="T89" s="19">
        <v>0.08</v>
      </c>
      <c r="U89" s="19">
        <v>0.51</v>
      </c>
      <c r="V89" s="19">
        <v>0.09</v>
      </c>
      <c r="W89" s="19">
        <v>0.01</v>
      </c>
      <c r="X89" s="19">
        <v>0.28000000000000003</v>
      </c>
      <c r="Y89" s="19">
        <v>0.11</v>
      </c>
      <c r="Z89" s="16">
        <v>0.5</v>
      </c>
      <c r="AA89" s="16">
        <v>3</v>
      </c>
      <c r="AB89" s="16" t="s">
        <v>124</v>
      </c>
      <c r="AC89" s="16" t="s">
        <v>301</v>
      </c>
    </row>
    <row r="90" spans="1:29" x14ac:dyDescent="0.25">
      <c r="A90" s="16" t="s">
        <v>282</v>
      </c>
      <c r="B90" s="16" t="s">
        <v>62</v>
      </c>
      <c r="C90" s="16" t="s">
        <v>302</v>
      </c>
      <c r="D90" s="16">
        <v>463</v>
      </c>
      <c r="E90" s="16" t="s">
        <v>303</v>
      </c>
      <c r="F90" s="17">
        <v>1659</v>
      </c>
      <c r="G90" s="17">
        <v>1614</v>
      </c>
      <c r="H90" s="18">
        <f>IFERROR(L90/IF(F90&gt;0,F90,#REF!)," ")</f>
        <v>1.2977697408077156</v>
      </c>
      <c r="I90" s="19">
        <f t="shared" si="4"/>
        <v>1.3339529120198266</v>
      </c>
      <c r="J90" s="16" t="str">
        <f t="shared" si="5"/>
        <v>Very high</v>
      </c>
      <c r="K90" s="16">
        <v>190</v>
      </c>
      <c r="L90" s="16">
        <v>2153</v>
      </c>
      <c r="M90" s="16">
        <v>2062</v>
      </c>
      <c r="N90" s="16">
        <v>1951</v>
      </c>
      <c r="O90" s="16">
        <v>1872</v>
      </c>
      <c r="P90" s="19">
        <v>0.68799999999999994</v>
      </c>
      <c r="Q90" s="19">
        <v>0.67</v>
      </c>
      <c r="R90" s="19">
        <v>0.3</v>
      </c>
      <c r="S90" s="26">
        <v>0.28600000000000003</v>
      </c>
      <c r="T90" s="19">
        <v>0.32</v>
      </c>
      <c r="U90" s="19">
        <v>0.28999999999999998</v>
      </c>
      <c r="V90" s="19">
        <v>0.24</v>
      </c>
      <c r="W90" s="19">
        <v>0.04</v>
      </c>
      <c r="X90" s="19">
        <v>0.38</v>
      </c>
      <c r="Y90" s="19">
        <v>0.05</v>
      </c>
      <c r="Z90" s="16">
        <v>1.8</v>
      </c>
      <c r="AA90" s="16">
        <v>5</v>
      </c>
      <c r="AB90" s="16" t="s">
        <v>124</v>
      </c>
      <c r="AC90" s="16" t="s">
        <v>304</v>
      </c>
    </row>
    <row r="91" spans="1:29" x14ac:dyDescent="0.25">
      <c r="A91" s="16" t="s">
        <v>282</v>
      </c>
      <c r="B91" s="16" t="s">
        <v>99</v>
      </c>
      <c r="C91" s="16" t="s">
        <v>305</v>
      </c>
      <c r="D91" s="16">
        <v>292</v>
      </c>
      <c r="E91" s="16" t="s">
        <v>306</v>
      </c>
      <c r="F91" s="17">
        <v>0</v>
      </c>
      <c r="G91" s="17">
        <v>469</v>
      </c>
      <c r="H91" s="18" t="str">
        <f>IFERROR(L91/IF(F91&gt;0,F91,#REF!)," ")</f>
        <v xml:space="preserve"> </v>
      </c>
      <c r="I91" s="19">
        <f t="shared" si="4"/>
        <v>0.79530916844349675</v>
      </c>
      <c r="J91" s="16" t="str">
        <f t="shared" si="5"/>
        <v>Monitor</v>
      </c>
      <c r="K91" s="16">
        <v>190</v>
      </c>
      <c r="L91" s="16">
        <v>373</v>
      </c>
      <c r="M91" s="16">
        <v>359</v>
      </c>
      <c r="N91" s="16">
        <v>359</v>
      </c>
      <c r="O91" s="16">
        <v>360</v>
      </c>
      <c r="P91" s="19">
        <v>0.82200000000000006</v>
      </c>
      <c r="Q91" s="19">
        <v>0.47</v>
      </c>
      <c r="R91" s="19"/>
      <c r="S91" s="26">
        <v>0.04</v>
      </c>
      <c r="T91" s="19">
        <v>0.09</v>
      </c>
      <c r="U91" s="19">
        <v>0.04</v>
      </c>
      <c r="V91" s="19">
        <v>0.54</v>
      </c>
      <c r="W91" s="19">
        <v>0.03</v>
      </c>
      <c r="X91" s="19">
        <v>0.31</v>
      </c>
      <c r="Y91" s="19">
        <v>0.08</v>
      </c>
      <c r="Z91" s="16">
        <v>1</v>
      </c>
      <c r="AA91" s="16">
        <v>2.9</v>
      </c>
      <c r="AB91" s="16" t="s">
        <v>124</v>
      </c>
      <c r="AC91" s="16" t="s">
        <v>307</v>
      </c>
    </row>
    <row r="92" spans="1:29" x14ac:dyDescent="0.25">
      <c r="A92" s="16" t="s">
        <v>282</v>
      </c>
      <c r="B92" s="16" t="s">
        <v>99</v>
      </c>
      <c r="C92" s="16" t="s">
        <v>308</v>
      </c>
      <c r="D92" s="16">
        <v>292</v>
      </c>
      <c r="E92" s="16" t="s">
        <v>309</v>
      </c>
      <c r="F92" s="17">
        <v>336</v>
      </c>
      <c r="G92" s="17">
        <v>336</v>
      </c>
      <c r="H92" s="18">
        <f>IFERROR(L92/IF(F92&gt;0,F92,#REF!)," ")</f>
        <v>1.1726190476190477</v>
      </c>
      <c r="I92" s="19">
        <f t="shared" si="4"/>
        <v>1.1726190476190477</v>
      </c>
      <c r="J92" s="16" t="str">
        <f t="shared" si="5"/>
        <v>Very high</v>
      </c>
      <c r="K92" s="16">
        <v>190</v>
      </c>
      <c r="L92" s="16">
        <v>394</v>
      </c>
      <c r="M92" s="16">
        <v>381</v>
      </c>
      <c r="N92" s="16">
        <v>378</v>
      </c>
      <c r="O92" s="16">
        <v>371</v>
      </c>
      <c r="P92" s="19">
        <v>0.82200000000000006</v>
      </c>
      <c r="Q92" s="19">
        <v>0.61</v>
      </c>
      <c r="R92" s="19"/>
      <c r="S92" s="26" t="s">
        <v>288</v>
      </c>
      <c r="T92" s="19">
        <v>0.06</v>
      </c>
      <c r="U92" s="19">
        <v>0.03</v>
      </c>
      <c r="V92" s="19">
        <v>0.47</v>
      </c>
      <c r="W92" s="19">
        <v>0.03</v>
      </c>
      <c r="X92" s="19">
        <v>0.42</v>
      </c>
      <c r="Y92" s="19">
        <v>0.06</v>
      </c>
      <c r="Z92" s="16">
        <v>0.7</v>
      </c>
      <c r="AA92" s="16">
        <v>3.9</v>
      </c>
      <c r="AB92" s="16" t="s">
        <v>124</v>
      </c>
      <c r="AC92" s="16" t="s">
        <v>307</v>
      </c>
    </row>
    <row r="93" spans="1:29" x14ac:dyDescent="0.25">
      <c r="A93" s="16" t="s">
        <v>282</v>
      </c>
      <c r="B93" s="16" t="s">
        <v>66</v>
      </c>
      <c r="C93" s="16" t="s">
        <v>310</v>
      </c>
      <c r="D93" s="16">
        <v>405</v>
      </c>
      <c r="E93" s="16" t="s">
        <v>311</v>
      </c>
      <c r="F93" s="17">
        <v>1279</v>
      </c>
      <c r="G93" s="17">
        <v>1576</v>
      </c>
      <c r="H93" s="18">
        <f>IFERROR(L93/IF(F93&gt;0,F93,#REF!)," ")</f>
        <v>1.0875684128225176</v>
      </c>
      <c r="I93" s="19">
        <f t="shared" si="4"/>
        <v>0.88261421319796951</v>
      </c>
      <c r="J93" s="16" t="str">
        <f t="shared" si="5"/>
        <v>Optimal</v>
      </c>
      <c r="K93" s="16">
        <v>183</v>
      </c>
      <c r="L93" s="16">
        <v>1391</v>
      </c>
      <c r="M93" s="16">
        <v>1396</v>
      </c>
      <c r="N93" s="16">
        <v>1463</v>
      </c>
      <c r="O93" s="16">
        <v>1458</v>
      </c>
      <c r="P93" s="19">
        <v>0.73699999999999999</v>
      </c>
      <c r="Q93" s="19">
        <v>0.79</v>
      </c>
      <c r="R93" s="19">
        <v>0.17</v>
      </c>
      <c r="S93" s="26">
        <v>0.114</v>
      </c>
      <c r="T93" s="19">
        <v>0.11</v>
      </c>
      <c r="U93" s="19">
        <v>0.22</v>
      </c>
      <c r="V93" s="19">
        <v>0.19</v>
      </c>
      <c r="W93" s="19">
        <v>0.06</v>
      </c>
      <c r="X93" s="19">
        <v>0.46</v>
      </c>
      <c r="Y93" s="19">
        <v>7.0000000000000007E-2</v>
      </c>
      <c r="Z93" s="16">
        <v>1.4</v>
      </c>
      <c r="AA93" s="16">
        <v>4.3</v>
      </c>
      <c r="AB93" s="16" t="s">
        <v>124</v>
      </c>
      <c r="AC93" s="16" t="s">
        <v>312</v>
      </c>
    </row>
    <row r="94" spans="1:29" x14ac:dyDescent="0.25">
      <c r="A94" s="16" t="s">
        <v>313</v>
      </c>
      <c r="B94" s="16" t="s">
        <v>33</v>
      </c>
      <c r="C94" s="16" t="s">
        <v>314</v>
      </c>
      <c r="D94" s="16">
        <v>232</v>
      </c>
      <c r="E94" s="16" t="s">
        <v>315</v>
      </c>
      <c r="F94" s="17">
        <v>552</v>
      </c>
      <c r="G94" s="17">
        <v>552</v>
      </c>
      <c r="H94" s="18">
        <f>IFERROR(L94/IF(F94&gt;0,F94,#REF!)," ")</f>
        <v>0.76449275362318836</v>
      </c>
      <c r="I94" s="19">
        <f t="shared" si="4"/>
        <v>0.76449275362318836</v>
      </c>
      <c r="J94" s="16" t="str">
        <f t="shared" si="5"/>
        <v>Monitor</v>
      </c>
      <c r="K94" s="16">
        <v>181</v>
      </c>
      <c r="L94" s="16">
        <v>422</v>
      </c>
      <c r="M94" s="16">
        <v>423</v>
      </c>
      <c r="N94" s="16">
        <v>429</v>
      </c>
      <c r="O94" s="16">
        <v>467</v>
      </c>
      <c r="P94" s="19">
        <v>0.79200000000000004</v>
      </c>
      <c r="Q94" s="19">
        <v>0.78</v>
      </c>
      <c r="R94" s="19"/>
      <c r="S94" s="26">
        <v>0.126</v>
      </c>
      <c r="T94" s="19">
        <v>0.1</v>
      </c>
      <c r="U94" s="19">
        <v>0.19</v>
      </c>
      <c r="V94" s="19">
        <v>0.13</v>
      </c>
      <c r="W94" s="19">
        <v>0.06</v>
      </c>
      <c r="X94" s="19">
        <v>0.49</v>
      </c>
      <c r="Y94" s="19">
        <v>0.12</v>
      </c>
      <c r="Z94" s="16">
        <v>0.7</v>
      </c>
      <c r="AA94" s="16">
        <v>3</v>
      </c>
      <c r="AB94" s="16" t="s">
        <v>124</v>
      </c>
      <c r="AC94" s="16" t="s">
        <v>316</v>
      </c>
    </row>
    <row r="95" spans="1:29" x14ac:dyDescent="0.25">
      <c r="A95" s="16" t="s">
        <v>313</v>
      </c>
      <c r="B95" s="16" t="s">
        <v>33</v>
      </c>
      <c r="C95" s="16" t="s">
        <v>317</v>
      </c>
      <c r="D95" s="16">
        <v>252</v>
      </c>
      <c r="E95" s="16" t="s">
        <v>318</v>
      </c>
      <c r="F95" s="17">
        <v>421</v>
      </c>
      <c r="G95" s="17">
        <v>421</v>
      </c>
      <c r="H95" s="18">
        <f>IFERROR(L95/IF(F95&gt;0,F95,#REF!)," ")</f>
        <v>0.90498812351543945</v>
      </c>
      <c r="I95" s="19">
        <f t="shared" si="4"/>
        <v>0.90498812351543945</v>
      </c>
      <c r="J95" s="16" t="str">
        <f t="shared" si="5"/>
        <v>Optimal</v>
      </c>
      <c r="K95" s="16">
        <v>53</v>
      </c>
      <c r="L95" s="16">
        <v>381</v>
      </c>
      <c r="M95" s="16">
        <v>374</v>
      </c>
      <c r="N95" s="16">
        <v>386</v>
      </c>
      <c r="O95" s="16">
        <v>376</v>
      </c>
      <c r="P95" s="19">
        <v>0.75800000000000001</v>
      </c>
      <c r="Q95" s="19">
        <v>0.33</v>
      </c>
      <c r="R95" s="19"/>
      <c r="S95" s="26" t="s">
        <v>288</v>
      </c>
      <c r="T95" s="19">
        <v>0.16</v>
      </c>
      <c r="U95" s="19">
        <v>0.41</v>
      </c>
      <c r="V95" s="19">
        <v>7.0000000000000007E-2</v>
      </c>
      <c r="W95" s="19">
        <v>0.06</v>
      </c>
      <c r="X95" s="19">
        <v>0.38</v>
      </c>
      <c r="Y95" s="19">
        <v>7.0000000000000007E-2</v>
      </c>
      <c r="Z95" s="16">
        <v>0.6</v>
      </c>
      <c r="AA95" s="16">
        <v>6.6</v>
      </c>
      <c r="AB95" s="16" t="s">
        <v>124</v>
      </c>
      <c r="AC95" s="16" t="s">
        <v>319</v>
      </c>
    </row>
    <row r="96" spans="1:29" x14ac:dyDescent="0.25">
      <c r="A96" s="16" t="s">
        <v>313</v>
      </c>
      <c r="B96" s="16" t="s">
        <v>33</v>
      </c>
      <c r="C96" s="16" t="s">
        <v>320</v>
      </c>
      <c r="D96" s="16">
        <v>272</v>
      </c>
      <c r="E96" s="16" t="s">
        <v>321</v>
      </c>
      <c r="F96" s="17">
        <v>360</v>
      </c>
      <c r="G96" s="17">
        <v>360</v>
      </c>
      <c r="H96" s="18">
        <f>IFERROR(L96/IF(F96&gt;0,F96,#REF!)," ")</f>
        <v>0.98055555555555551</v>
      </c>
      <c r="I96" s="19">
        <f t="shared" si="4"/>
        <v>0.98055555555555551</v>
      </c>
      <c r="J96" s="16" t="str">
        <f t="shared" si="5"/>
        <v>High</v>
      </c>
      <c r="K96" s="16">
        <v>181</v>
      </c>
      <c r="L96" s="16">
        <v>353</v>
      </c>
      <c r="M96" s="16">
        <v>319</v>
      </c>
      <c r="N96" s="16">
        <v>346</v>
      </c>
      <c r="O96" s="16">
        <v>382</v>
      </c>
      <c r="P96" s="19">
        <v>0.88800000000000001</v>
      </c>
      <c r="Q96" s="19">
        <v>0.85</v>
      </c>
      <c r="R96" s="19"/>
      <c r="S96" s="26">
        <v>3.5000000000000003E-2</v>
      </c>
      <c r="T96" s="19">
        <v>0.04</v>
      </c>
      <c r="U96" s="19">
        <v>0.11</v>
      </c>
      <c r="V96" s="19">
        <v>0.12</v>
      </c>
      <c r="W96" s="19">
        <v>0.05</v>
      </c>
      <c r="X96" s="19">
        <v>0.64</v>
      </c>
      <c r="Y96" s="19">
        <v>0.08</v>
      </c>
      <c r="Z96" s="16">
        <v>0.8</v>
      </c>
      <c r="AA96" s="16">
        <v>6.4</v>
      </c>
      <c r="AB96" s="16" t="s">
        <v>36</v>
      </c>
      <c r="AC96" s="16" t="s">
        <v>322</v>
      </c>
    </row>
    <row r="97" spans="1:30" x14ac:dyDescent="0.25">
      <c r="A97" s="16" t="s">
        <v>313</v>
      </c>
      <c r="B97" s="16" t="s">
        <v>33</v>
      </c>
      <c r="C97" s="16" t="s">
        <v>323</v>
      </c>
      <c r="D97" s="16">
        <v>273</v>
      </c>
      <c r="E97" s="16" t="s">
        <v>324</v>
      </c>
      <c r="F97" s="17">
        <v>451</v>
      </c>
      <c r="G97" s="17">
        <v>451</v>
      </c>
      <c r="H97" s="18">
        <f>IFERROR(L97/IF(F97&gt;0,F97,#REF!)," ")</f>
        <v>0.8647450110864745</v>
      </c>
      <c r="I97" s="19">
        <f t="shared" si="4"/>
        <v>0.8647450110864745</v>
      </c>
      <c r="J97" s="16" t="str">
        <f t="shared" si="5"/>
        <v>Optimal</v>
      </c>
      <c r="K97" s="16">
        <v>156</v>
      </c>
      <c r="L97" s="16">
        <v>390</v>
      </c>
      <c r="M97" s="16">
        <v>366</v>
      </c>
      <c r="N97" s="16">
        <v>394</v>
      </c>
      <c r="O97" s="16">
        <v>426</v>
      </c>
      <c r="P97" s="19">
        <v>0.93</v>
      </c>
      <c r="Q97" s="19">
        <v>0.72</v>
      </c>
      <c r="R97" s="19"/>
      <c r="S97" s="26" t="s">
        <v>288</v>
      </c>
      <c r="T97" s="19">
        <v>0.04</v>
      </c>
      <c r="U97" s="19">
        <v>0.09</v>
      </c>
      <c r="V97" s="19">
        <v>0.17</v>
      </c>
      <c r="W97" s="19">
        <v>7.0000000000000007E-2</v>
      </c>
      <c r="X97" s="19">
        <v>0.63</v>
      </c>
      <c r="Y97" s="19">
        <v>0.04</v>
      </c>
      <c r="Z97" s="16">
        <v>0.5</v>
      </c>
      <c r="AA97" s="16">
        <v>5.0999999999999996</v>
      </c>
      <c r="AB97" s="16" t="s">
        <v>124</v>
      </c>
      <c r="AC97" s="16" t="s">
        <v>325</v>
      </c>
    </row>
    <row r="98" spans="1:30" x14ac:dyDescent="0.25">
      <c r="A98" s="16" t="s">
        <v>313</v>
      </c>
      <c r="B98" s="16" t="s">
        <v>33</v>
      </c>
      <c r="C98" s="16" t="s">
        <v>326</v>
      </c>
      <c r="D98" s="16">
        <v>321</v>
      </c>
      <c r="E98" s="16" t="s">
        <v>327</v>
      </c>
      <c r="F98" s="17">
        <v>353</v>
      </c>
      <c r="G98" s="17">
        <v>537</v>
      </c>
      <c r="H98" s="18">
        <f>IFERROR(L98/IF(F98&gt;0,F98,#REF!)," ")</f>
        <v>1.2577903682719547</v>
      </c>
      <c r="I98" s="19">
        <f t="shared" si="4"/>
        <v>0.82681564245810057</v>
      </c>
      <c r="J98" s="16" t="str">
        <f t="shared" ref="J98:J129" si="6">IF(I98&gt;1.1,"Very high",IF(I98&gt;0.95,"High",IF(I98&gt;0.8,"Optimal",IF(I98&gt;0.65,"Monitor",IF(I98&gt;0.5,"Low","Very Low")))))</f>
        <v>Optimal</v>
      </c>
      <c r="K98" s="16">
        <v>195</v>
      </c>
      <c r="L98" s="16">
        <v>444</v>
      </c>
      <c r="M98" s="16">
        <v>445</v>
      </c>
      <c r="N98" s="16">
        <v>428</v>
      </c>
      <c r="O98" s="16">
        <v>494</v>
      </c>
      <c r="P98" s="19">
        <v>0.85499999999999998</v>
      </c>
      <c r="Q98" s="19">
        <v>0.87</v>
      </c>
      <c r="R98" s="19"/>
      <c r="S98" s="26">
        <v>6.8000000000000005E-2</v>
      </c>
      <c r="T98" s="19">
        <v>7.0000000000000007E-2</v>
      </c>
      <c r="U98" s="19">
        <v>0.11</v>
      </c>
      <c r="V98" s="19">
        <v>0.14000000000000001</v>
      </c>
      <c r="W98" s="19">
        <v>0.08</v>
      </c>
      <c r="X98" s="19">
        <v>0.57999999999999996</v>
      </c>
      <c r="Y98" s="19">
        <v>0.1</v>
      </c>
      <c r="Z98" s="16">
        <v>0.4</v>
      </c>
      <c r="AA98" s="16">
        <v>3.5</v>
      </c>
      <c r="AB98" s="16" t="s">
        <v>124</v>
      </c>
      <c r="AC98" s="16" t="s">
        <v>328</v>
      </c>
    </row>
    <row r="99" spans="1:30" x14ac:dyDescent="0.25">
      <c r="A99" s="16" t="s">
        <v>313</v>
      </c>
      <c r="B99" s="16" t="s">
        <v>62</v>
      </c>
      <c r="C99" s="16" t="s">
        <v>329</v>
      </c>
      <c r="D99" s="16">
        <v>1294</v>
      </c>
      <c r="E99" s="16" t="s">
        <v>330</v>
      </c>
      <c r="F99" s="17">
        <v>0</v>
      </c>
      <c r="G99" s="17">
        <v>916</v>
      </c>
      <c r="H99" s="18" t="str">
        <f>IFERROR(L99/IF(F99&gt;0,F99,#REF!)," ")</f>
        <v xml:space="preserve"> </v>
      </c>
      <c r="I99" s="19"/>
      <c r="J99" s="16"/>
      <c r="K99" s="16"/>
      <c r="L99" s="16"/>
      <c r="M99" s="16"/>
      <c r="N99" s="16"/>
      <c r="O99" s="16"/>
      <c r="P99" s="19"/>
      <c r="Q99" s="19"/>
      <c r="R99" s="19"/>
      <c r="S99" s="22"/>
      <c r="T99" s="19"/>
      <c r="U99" s="19"/>
      <c r="V99" s="19"/>
      <c r="W99" s="19"/>
      <c r="X99" s="19"/>
      <c r="Y99" s="19"/>
      <c r="Z99" s="16"/>
      <c r="AA99" s="16"/>
      <c r="AB99" s="16"/>
      <c r="AC99" s="16"/>
    </row>
    <row r="100" spans="1:30" x14ac:dyDescent="0.25">
      <c r="A100" s="16" t="s">
        <v>313</v>
      </c>
      <c r="B100" s="16" t="s">
        <v>66</v>
      </c>
      <c r="C100" s="16" t="s">
        <v>331</v>
      </c>
      <c r="D100" s="16">
        <v>246</v>
      </c>
      <c r="E100" s="16" t="s">
        <v>332</v>
      </c>
      <c r="F100" s="17">
        <v>764</v>
      </c>
      <c r="G100" s="17">
        <v>764</v>
      </c>
      <c r="H100" s="18">
        <f>IFERROR(L100/IF(F100&gt;0,F100,#REF!)," ")</f>
        <v>0.74738219895287961</v>
      </c>
      <c r="I100" s="19">
        <f t="shared" ref="I100:I118" si="7">IFERROR(L100/G100," ")</f>
        <v>0.74738219895287961</v>
      </c>
      <c r="J100" s="16" t="str">
        <f t="shared" ref="J100:J118" si="8">IF(I100&gt;1.1,"Very high",IF(I100&gt;0.95,"High",IF(I100&gt;0.8,"Optimal",IF(I100&gt;0.65,"Monitor",IF(I100&gt;0.5,"Low","Very Low")))))</f>
        <v>Monitor</v>
      </c>
      <c r="K100" s="16">
        <v>160</v>
      </c>
      <c r="L100" s="16">
        <v>571</v>
      </c>
      <c r="M100" s="16">
        <v>531</v>
      </c>
      <c r="N100" s="16">
        <v>500</v>
      </c>
      <c r="O100" s="16">
        <v>474</v>
      </c>
      <c r="P100" s="19">
        <v>0.79500000000000004</v>
      </c>
      <c r="Q100" s="19">
        <v>0.64</v>
      </c>
      <c r="R100" s="19">
        <v>0.25</v>
      </c>
      <c r="S100" s="26">
        <v>0.10800000000000001</v>
      </c>
      <c r="T100" s="19">
        <v>0.13</v>
      </c>
      <c r="U100" s="19">
        <v>0.28000000000000003</v>
      </c>
      <c r="V100" s="19">
        <v>0.18</v>
      </c>
      <c r="W100" s="19">
        <v>7.0000000000000007E-2</v>
      </c>
      <c r="X100" s="19">
        <v>0.4</v>
      </c>
      <c r="Y100" s="19">
        <v>7.0000000000000007E-2</v>
      </c>
      <c r="Z100" s="16">
        <v>1.6</v>
      </c>
      <c r="AA100" s="16">
        <v>6.4</v>
      </c>
      <c r="AB100" s="16" t="s">
        <v>124</v>
      </c>
      <c r="AC100" s="16" t="s">
        <v>333</v>
      </c>
    </row>
    <row r="101" spans="1:30" x14ac:dyDescent="0.25">
      <c r="A101" s="16" t="s">
        <v>334</v>
      </c>
      <c r="B101" s="16" t="s">
        <v>33</v>
      </c>
      <c r="C101" s="16" t="s">
        <v>335</v>
      </c>
      <c r="D101" s="16">
        <v>205</v>
      </c>
      <c r="E101" s="16" t="s">
        <v>336</v>
      </c>
      <c r="F101" s="17">
        <v>504</v>
      </c>
      <c r="G101" s="17">
        <v>739</v>
      </c>
      <c r="H101" s="18">
        <f>IFERROR(L101/IF(F101&gt;0,F101,#REF!)," ")</f>
        <v>1.1507936507936507</v>
      </c>
      <c r="I101" s="19">
        <f t="shared" si="7"/>
        <v>0.78484438430311232</v>
      </c>
      <c r="J101" s="16" t="str">
        <f t="shared" si="8"/>
        <v>Monitor</v>
      </c>
      <c r="K101" s="16">
        <v>151</v>
      </c>
      <c r="L101" s="16">
        <v>580</v>
      </c>
      <c r="M101" s="16">
        <v>596</v>
      </c>
      <c r="N101" s="16">
        <v>617</v>
      </c>
      <c r="O101" s="16">
        <v>646</v>
      </c>
      <c r="P101" s="19">
        <v>0.29499999999999998</v>
      </c>
      <c r="Q101" s="19">
        <v>0.66</v>
      </c>
      <c r="R101" s="19"/>
      <c r="S101" s="26">
        <v>0.40899999999999997</v>
      </c>
      <c r="T101" s="19">
        <v>0.46</v>
      </c>
      <c r="U101" s="19">
        <v>0.42</v>
      </c>
      <c r="V101" s="19">
        <v>0.49</v>
      </c>
      <c r="W101" s="19">
        <v>0</v>
      </c>
      <c r="X101" s="19">
        <v>0.08</v>
      </c>
      <c r="Y101" s="19">
        <v>0.02</v>
      </c>
      <c r="Z101" s="16">
        <v>0.5</v>
      </c>
      <c r="AA101" s="16">
        <v>1.8</v>
      </c>
      <c r="AB101" s="16" t="s">
        <v>36</v>
      </c>
      <c r="AC101" s="16" t="s">
        <v>337</v>
      </c>
    </row>
    <row r="102" spans="1:30" x14ac:dyDescent="0.25">
      <c r="A102" s="16" t="s">
        <v>334</v>
      </c>
      <c r="B102" s="16" t="s">
        <v>33</v>
      </c>
      <c r="C102" s="16" t="s">
        <v>338</v>
      </c>
      <c r="D102" s="16">
        <v>296</v>
      </c>
      <c r="E102" s="16" t="s">
        <v>339</v>
      </c>
      <c r="F102" s="17">
        <v>633</v>
      </c>
      <c r="G102" s="17">
        <v>633</v>
      </c>
      <c r="H102" s="18">
        <f>IFERROR(L102/IF(F102&gt;0,F102,#REF!)," ")</f>
        <v>0.68404423380726698</v>
      </c>
      <c r="I102" s="19">
        <f t="shared" si="7"/>
        <v>0.68404423380726698</v>
      </c>
      <c r="J102" s="16" t="str">
        <f t="shared" si="8"/>
        <v>Monitor</v>
      </c>
      <c r="K102" s="16">
        <v>219</v>
      </c>
      <c r="L102" s="16">
        <v>433</v>
      </c>
      <c r="M102" s="16">
        <v>425</v>
      </c>
      <c r="N102" s="16">
        <v>469</v>
      </c>
      <c r="O102" s="16">
        <v>473</v>
      </c>
      <c r="P102" s="19">
        <v>0.28600000000000003</v>
      </c>
      <c r="Q102" s="19">
        <v>0.49</v>
      </c>
      <c r="R102" s="19"/>
      <c r="S102" s="26">
        <v>0.37799999999999995</v>
      </c>
      <c r="T102" s="19">
        <v>0.3</v>
      </c>
      <c r="U102" s="19">
        <v>0.16</v>
      </c>
      <c r="V102" s="19">
        <v>0.64</v>
      </c>
      <c r="W102" s="19">
        <v>0</v>
      </c>
      <c r="X102" s="19">
        <v>0.13</v>
      </c>
      <c r="Y102" s="19">
        <v>7.0000000000000007E-2</v>
      </c>
      <c r="Z102" s="16">
        <v>0.6</v>
      </c>
      <c r="AA102" s="16">
        <v>1.9</v>
      </c>
      <c r="AB102" s="16" t="s">
        <v>36</v>
      </c>
      <c r="AC102" s="16" t="s">
        <v>340</v>
      </c>
    </row>
    <row r="103" spans="1:30" x14ac:dyDescent="0.25">
      <c r="A103" s="16" t="s">
        <v>334</v>
      </c>
      <c r="B103" s="16" t="s">
        <v>33</v>
      </c>
      <c r="C103" s="16" t="s">
        <v>341</v>
      </c>
      <c r="D103" s="16">
        <v>300</v>
      </c>
      <c r="E103" s="16" t="s">
        <v>342</v>
      </c>
      <c r="F103" s="17">
        <v>583</v>
      </c>
      <c r="G103" s="17">
        <v>583</v>
      </c>
      <c r="H103" s="18">
        <f>IFERROR(L103/IF(F103&gt;0,F103,#REF!)," ")</f>
        <v>0.83018867924528306</v>
      </c>
      <c r="I103" s="19">
        <f t="shared" si="7"/>
        <v>0.83018867924528306</v>
      </c>
      <c r="J103" s="16" t="str">
        <f t="shared" si="8"/>
        <v>Optimal</v>
      </c>
      <c r="K103" s="16">
        <v>159</v>
      </c>
      <c r="L103" s="16">
        <v>484</v>
      </c>
      <c r="M103" s="16">
        <v>492</v>
      </c>
      <c r="N103" s="16">
        <v>517</v>
      </c>
      <c r="O103" s="16">
        <v>529</v>
      </c>
      <c r="P103" s="19">
        <v>0.376</v>
      </c>
      <c r="Q103" s="19">
        <v>0.57999999999999996</v>
      </c>
      <c r="R103" s="19"/>
      <c r="S103" s="26">
        <v>0.38200000000000001</v>
      </c>
      <c r="T103" s="19">
        <v>0.36</v>
      </c>
      <c r="U103" s="19">
        <v>0.11</v>
      </c>
      <c r="V103" s="19">
        <v>0.75</v>
      </c>
      <c r="W103" s="19">
        <v>0.01</v>
      </c>
      <c r="X103" s="19">
        <v>0.12</v>
      </c>
      <c r="Y103" s="19">
        <v>0.02</v>
      </c>
      <c r="Z103" s="16">
        <v>0.4</v>
      </c>
      <c r="AA103" s="16">
        <v>2</v>
      </c>
      <c r="AB103" s="16" t="s">
        <v>36</v>
      </c>
      <c r="AC103" s="16" t="s">
        <v>343</v>
      </c>
    </row>
    <row r="104" spans="1:30" x14ac:dyDescent="0.25">
      <c r="A104" s="16" t="s">
        <v>334</v>
      </c>
      <c r="B104" s="16" t="s">
        <v>33</v>
      </c>
      <c r="C104" s="16" t="s">
        <v>344</v>
      </c>
      <c r="D104" s="16">
        <v>302</v>
      </c>
      <c r="E104" s="16" t="s">
        <v>345</v>
      </c>
      <c r="F104" s="17">
        <v>0</v>
      </c>
      <c r="G104" s="17">
        <v>663</v>
      </c>
      <c r="H104" s="18" t="str">
        <f>IFERROR(L104/IF(F104&gt;0,F104,#REF!)," ")</f>
        <v xml:space="preserve"> </v>
      </c>
      <c r="I104" s="19">
        <f t="shared" si="7"/>
        <v>0.53996983408748112</v>
      </c>
      <c r="J104" s="16" t="str">
        <f t="shared" si="8"/>
        <v>Low</v>
      </c>
      <c r="K104" s="16">
        <v>206</v>
      </c>
      <c r="L104" s="16">
        <v>358</v>
      </c>
      <c r="M104" s="16">
        <v>369</v>
      </c>
      <c r="N104" s="16">
        <v>451</v>
      </c>
      <c r="O104" s="16">
        <v>517</v>
      </c>
      <c r="P104" s="19">
        <v>0.26100000000000001</v>
      </c>
      <c r="Q104" s="19">
        <v>0.45</v>
      </c>
      <c r="R104" s="19"/>
      <c r="S104" s="26">
        <v>0.40500000000000003</v>
      </c>
      <c r="T104" s="19">
        <v>0.56000000000000005</v>
      </c>
      <c r="U104" s="19">
        <v>0.42</v>
      </c>
      <c r="V104" s="19">
        <v>0.54</v>
      </c>
      <c r="W104" s="19">
        <v>0.01</v>
      </c>
      <c r="X104" s="19">
        <v>0.02</v>
      </c>
      <c r="Y104" s="19">
        <v>0.01</v>
      </c>
      <c r="Z104" s="16">
        <v>1.3</v>
      </c>
      <c r="AA104" s="16">
        <v>1.9</v>
      </c>
      <c r="AB104" s="16" t="s">
        <v>36</v>
      </c>
      <c r="AC104" s="16" t="s">
        <v>346</v>
      </c>
    </row>
    <row r="105" spans="1:30" x14ac:dyDescent="0.25">
      <c r="A105" s="16" t="s">
        <v>334</v>
      </c>
      <c r="B105" s="16" t="s">
        <v>33</v>
      </c>
      <c r="C105" s="16" t="s">
        <v>347</v>
      </c>
      <c r="D105" s="16">
        <v>327</v>
      </c>
      <c r="E105" s="16" t="s">
        <v>348</v>
      </c>
      <c r="F105" s="17">
        <v>0</v>
      </c>
      <c r="G105" s="17">
        <v>717</v>
      </c>
      <c r="H105" s="18" t="str">
        <f>IFERROR(L105/IF(F105&gt;0,F105,#REF!)," ")</f>
        <v xml:space="preserve"> </v>
      </c>
      <c r="I105" s="19">
        <f t="shared" si="7"/>
        <v>0.61924686192468614</v>
      </c>
      <c r="J105" s="16" t="str">
        <f t="shared" si="8"/>
        <v>Low</v>
      </c>
      <c r="K105" s="16">
        <v>187</v>
      </c>
      <c r="L105" s="16">
        <v>444</v>
      </c>
      <c r="M105" s="16">
        <v>448</v>
      </c>
      <c r="N105" s="16">
        <v>470</v>
      </c>
      <c r="O105" s="16">
        <v>565</v>
      </c>
      <c r="P105" s="19">
        <v>0.315</v>
      </c>
      <c r="Q105" s="19">
        <v>0.66</v>
      </c>
      <c r="R105" s="19"/>
      <c r="S105" s="26">
        <v>0.379</v>
      </c>
      <c r="T105" s="19">
        <v>0.5</v>
      </c>
      <c r="U105" s="19">
        <v>0.28999999999999998</v>
      </c>
      <c r="V105" s="19">
        <v>0.64</v>
      </c>
      <c r="W105" s="19">
        <v>0.01</v>
      </c>
      <c r="X105" s="19">
        <v>7.0000000000000007E-2</v>
      </c>
      <c r="Y105" s="19">
        <v>0</v>
      </c>
      <c r="Z105" s="16">
        <v>0.3</v>
      </c>
      <c r="AA105" s="16">
        <v>1.4</v>
      </c>
      <c r="AB105" s="16" t="s">
        <v>36</v>
      </c>
      <c r="AC105" s="16" t="s">
        <v>349</v>
      </c>
    </row>
    <row r="106" spans="1:30" x14ac:dyDescent="0.25">
      <c r="A106" s="16" t="s">
        <v>334</v>
      </c>
      <c r="B106" s="16" t="s">
        <v>33</v>
      </c>
      <c r="C106" s="16" t="s">
        <v>350</v>
      </c>
      <c r="D106" s="16">
        <v>336</v>
      </c>
      <c r="E106" s="16" t="s">
        <v>351</v>
      </c>
      <c r="F106" s="17">
        <v>612</v>
      </c>
      <c r="G106" s="17">
        <v>612</v>
      </c>
      <c r="H106" s="18">
        <f>IFERROR(L106/IF(F106&gt;0,F106,#REF!)," ")</f>
        <v>0.69771241830065356</v>
      </c>
      <c r="I106" s="19">
        <f t="shared" si="7"/>
        <v>0.69771241830065356</v>
      </c>
      <c r="J106" s="16" t="str">
        <f t="shared" si="8"/>
        <v>Monitor</v>
      </c>
      <c r="K106" s="16">
        <v>214</v>
      </c>
      <c r="L106" s="16">
        <v>427</v>
      </c>
      <c r="M106" s="16">
        <v>371</v>
      </c>
      <c r="N106" s="16">
        <v>317</v>
      </c>
      <c r="O106" s="16">
        <v>342</v>
      </c>
      <c r="P106" s="19">
        <v>0.26300000000000001</v>
      </c>
      <c r="Q106" s="19">
        <v>0.51</v>
      </c>
      <c r="R106" s="19"/>
      <c r="S106" s="26">
        <v>0.29499999999999998</v>
      </c>
      <c r="T106" s="19">
        <v>0.37</v>
      </c>
      <c r="U106" s="19">
        <v>0.47</v>
      </c>
      <c r="V106" s="19">
        <v>0.26</v>
      </c>
      <c r="W106" s="19">
        <v>0.01</v>
      </c>
      <c r="X106" s="19">
        <v>0.23</v>
      </c>
      <c r="Y106" s="19">
        <v>0.04</v>
      </c>
      <c r="Z106" s="16">
        <v>0.5</v>
      </c>
      <c r="AA106" s="16">
        <v>1.9</v>
      </c>
      <c r="AB106" s="16" t="s">
        <v>36</v>
      </c>
      <c r="AC106" s="16" t="s">
        <v>352</v>
      </c>
    </row>
    <row r="107" spans="1:30" x14ac:dyDescent="0.25">
      <c r="A107" s="16" t="s">
        <v>334</v>
      </c>
      <c r="B107" s="16" t="s">
        <v>62</v>
      </c>
      <c r="C107" s="16" t="s">
        <v>353</v>
      </c>
      <c r="D107" s="16">
        <v>459</v>
      </c>
      <c r="E107" s="16" t="s">
        <v>354</v>
      </c>
      <c r="F107" s="17">
        <v>1126</v>
      </c>
      <c r="G107" s="17">
        <v>1126</v>
      </c>
      <c r="H107" s="18">
        <f>IFERROR(L107/IF(F107&gt;0,F107,#REF!)," ")</f>
        <v>0.81083481349911191</v>
      </c>
      <c r="I107" s="19">
        <f t="shared" si="7"/>
        <v>0.81083481349911191</v>
      </c>
      <c r="J107" s="16" t="str">
        <f t="shared" si="8"/>
        <v>Optimal</v>
      </c>
      <c r="K107" s="16">
        <v>459</v>
      </c>
      <c r="L107" s="16">
        <v>913</v>
      </c>
      <c r="M107" s="16">
        <v>797</v>
      </c>
      <c r="N107" s="16">
        <v>752</v>
      </c>
      <c r="O107" s="16">
        <v>768</v>
      </c>
      <c r="P107" s="19">
        <v>0.215</v>
      </c>
      <c r="Q107" s="19">
        <v>0.53</v>
      </c>
      <c r="R107" s="19">
        <v>0.08</v>
      </c>
      <c r="S107" s="26">
        <v>0.51500000000000001</v>
      </c>
      <c r="T107" s="19">
        <v>0.75</v>
      </c>
      <c r="U107" s="19">
        <v>0.53</v>
      </c>
      <c r="V107" s="19">
        <v>0.46</v>
      </c>
      <c r="W107" s="19">
        <v>0</v>
      </c>
      <c r="X107" s="19">
        <v>0.01</v>
      </c>
      <c r="Y107" s="19">
        <v>0</v>
      </c>
      <c r="Z107" s="16">
        <v>1</v>
      </c>
      <c r="AA107" s="16">
        <v>3.6</v>
      </c>
      <c r="AB107" s="16" t="s">
        <v>36</v>
      </c>
      <c r="AC107" s="16" t="s">
        <v>355</v>
      </c>
    </row>
    <row r="108" spans="1:30" x14ac:dyDescent="0.25">
      <c r="A108" s="16" t="s">
        <v>334</v>
      </c>
      <c r="B108" s="16" t="s">
        <v>66</v>
      </c>
      <c r="C108" s="16" t="s">
        <v>356</v>
      </c>
      <c r="D108" s="16">
        <v>420</v>
      </c>
      <c r="E108" s="16" t="s">
        <v>357</v>
      </c>
      <c r="F108" s="17">
        <v>727</v>
      </c>
      <c r="G108" s="17">
        <v>727</v>
      </c>
      <c r="H108" s="18">
        <f>IFERROR(L108/IF(F108&gt;0,F108,#REF!)," ")</f>
        <v>0.72627235213204955</v>
      </c>
      <c r="I108" s="19">
        <f t="shared" si="7"/>
        <v>0.72627235213204955</v>
      </c>
      <c r="J108" s="16" t="str">
        <f t="shared" si="8"/>
        <v>Monitor</v>
      </c>
      <c r="K108" s="16">
        <v>259</v>
      </c>
      <c r="L108" s="16">
        <v>528</v>
      </c>
      <c r="M108" s="16">
        <v>628</v>
      </c>
      <c r="N108" s="16">
        <v>648</v>
      </c>
      <c r="O108" s="16">
        <v>560</v>
      </c>
      <c r="P108" s="19">
        <v>0.192</v>
      </c>
      <c r="Q108" s="19">
        <v>0.63</v>
      </c>
      <c r="R108" s="19">
        <v>0.19</v>
      </c>
      <c r="S108" s="26">
        <v>0.40100000000000002</v>
      </c>
      <c r="T108" s="19">
        <v>0.47</v>
      </c>
      <c r="U108" s="19">
        <v>0.35</v>
      </c>
      <c r="V108" s="19">
        <v>0.62</v>
      </c>
      <c r="W108" s="19">
        <v>0.01</v>
      </c>
      <c r="X108" s="19">
        <v>0.01</v>
      </c>
      <c r="Y108" s="19">
        <v>0.01</v>
      </c>
      <c r="Z108" s="16">
        <v>1.1000000000000001</v>
      </c>
      <c r="AA108" s="16">
        <v>3.2</v>
      </c>
      <c r="AB108" s="16" t="s">
        <v>36</v>
      </c>
      <c r="AC108" s="16" t="s">
        <v>358</v>
      </c>
    </row>
    <row r="109" spans="1:30" x14ac:dyDescent="0.25">
      <c r="A109" s="16" t="s">
        <v>359</v>
      </c>
      <c r="B109" s="16" t="s">
        <v>33</v>
      </c>
      <c r="C109" s="16" t="s">
        <v>360</v>
      </c>
      <c r="D109" s="16">
        <v>202</v>
      </c>
      <c r="E109" s="16" t="s">
        <v>361</v>
      </c>
      <c r="F109" s="17">
        <v>478</v>
      </c>
      <c r="G109" s="17">
        <v>478</v>
      </c>
      <c r="H109" s="18">
        <f>IFERROR(L109/IF(F109&gt;0,F109,#REF!)," ")</f>
        <v>0.28661087866108786</v>
      </c>
      <c r="I109" s="19">
        <f t="shared" si="7"/>
        <v>0.28661087866108786</v>
      </c>
      <c r="J109" s="16" t="str">
        <f t="shared" si="8"/>
        <v>Very Low</v>
      </c>
      <c r="K109" s="16">
        <v>453</v>
      </c>
      <c r="L109" s="16">
        <v>137</v>
      </c>
      <c r="M109" s="16">
        <v>192</v>
      </c>
      <c r="N109" s="16">
        <v>207</v>
      </c>
      <c r="O109" s="16">
        <v>224</v>
      </c>
      <c r="P109" s="19">
        <v>0.13100000000000001</v>
      </c>
      <c r="Q109" s="19">
        <v>0.41</v>
      </c>
      <c r="R109" s="19"/>
      <c r="S109" s="26">
        <v>0.66</v>
      </c>
      <c r="T109" s="19">
        <v>0.82</v>
      </c>
      <c r="U109" s="19">
        <v>0.92</v>
      </c>
      <c r="V109" s="19">
        <v>0.08</v>
      </c>
      <c r="W109" s="19">
        <v>0</v>
      </c>
      <c r="X109" s="19">
        <v>0</v>
      </c>
      <c r="Y109" s="19">
        <v>0</v>
      </c>
      <c r="Z109" s="16">
        <v>1.5</v>
      </c>
      <c r="AA109" s="16">
        <v>2</v>
      </c>
      <c r="AB109" s="16" t="s">
        <v>36</v>
      </c>
      <c r="AC109" s="16" t="s">
        <v>362</v>
      </c>
    </row>
    <row r="110" spans="1:30" x14ac:dyDescent="0.25">
      <c r="A110" s="16" t="s">
        <v>359</v>
      </c>
      <c r="B110" s="16" t="s">
        <v>33</v>
      </c>
      <c r="C110" s="16" t="s">
        <v>363</v>
      </c>
      <c r="D110" s="16">
        <v>221</v>
      </c>
      <c r="E110" s="16" t="s">
        <v>364</v>
      </c>
      <c r="F110" s="17">
        <v>413</v>
      </c>
      <c r="G110" s="17">
        <v>413</v>
      </c>
      <c r="H110" s="18">
        <f>IFERROR(L110/IF(F110&gt;0,F110,#REF!)," ")</f>
        <v>0.67312348668280875</v>
      </c>
      <c r="I110" s="19">
        <f t="shared" si="7"/>
        <v>0.67312348668280875</v>
      </c>
      <c r="J110" s="16" t="str">
        <f t="shared" si="8"/>
        <v>Monitor</v>
      </c>
      <c r="K110" s="16">
        <v>335</v>
      </c>
      <c r="L110" s="16">
        <v>278</v>
      </c>
      <c r="M110" s="16">
        <v>256</v>
      </c>
      <c r="N110" s="16">
        <v>270</v>
      </c>
      <c r="O110" s="16">
        <v>311</v>
      </c>
      <c r="P110" s="19">
        <v>0.215</v>
      </c>
      <c r="Q110" s="19">
        <v>0.53</v>
      </c>
      <c r="R110" s="19"/>
      <c r="S110" s="26">
        <v>0.65</v>
      </c>
      <c r="T110" s="19">
        <v>0.78</v>
      </c>
      <c r="U110" s="19">
        <v>0.96</v>
      </c>
      <c r="V110" s="19">
        <v>0.04</v>
      </c>
      <c r="W110" s="19">
        <v>0</v>
      </c>
      <c r="X110" s="19">
        <v>0</v>
      </c>
      <c r="Y110" s="19">
        <v>0</v>
      </c>
      <c r="Z110" s="16">
        <v>0.3</v>
      </c>
      <c r="AA110" s="16">
        <v>3.3</v>
      </c>
      <c r="AB110" s="16" t="s">
        <v>36</v>
      </c>
      <c r="AC110" s="16" t="s">
        <v>365</v>
      </c>
    </row>
    <row r="111" spans="1:30" x14ac:dyDescent="0.25">
      <c r="A111" s="16" t="s">
        <v>359</v>
      </c>
      <c r="B111" s="16" t="s">
        <v>33</v>
      </c>
      <c r="C111" s="16" t="s">
        <v>366</v>
      </c>
      <c r="D111" s="16">
        <v>231</v>
      </c>
      <c r="E111" s="16" t="s">
        <v>367</v>
      </c>
      <c r="F111" s="17">
        <v>378</v>
      </c>
      <c r="G111" s="17">
        <v>328</v>
      </c>
      <c r="H111" s="18">
        <f>IFERROR(L111/IF(F111&gt;0,F111,#REF!)," ")</f>
        <v>0.5</v>
      </c>
      <c r="I111" s="19">
        <f t="shared" si="7"/>
        <v>0.57621951219512191</v>
      </c>
      <c r="J111" s="16" t="str">
        <f t="shared" si="8"/>
        <v>Low</v>
      </c>
      <c r="K111" s="16">
        <v>423</v>
      </c>
      <c r="L111" s="16">
        <v>189</v>
      </c>
      <c r="M111" s="16">
        <v>191</v>
      </c>
      <c r="N111" s="16">
        <v>223</v>
      </c>
      <c r="O111" s="16">
        <v>234</v>
      </c>
      <c r="P111" s="19">
        <v>0.21</v>
      </c>
      <c r="Q111" s="19">
        <v>0.51</v>
      </c>
      <c r="R111" s="19"/>
      <c r="S111" s="26">
        <v>0.67700000000000005</v>
      </c>
      <c r="T111" s="19">
        <v>0.8</v>
      </c>
      <c r="U111" s="19">
        <v>0.97</v>
      </c>
      <c r="V111" s="19">
        <v>0.03</v>
      </c>
      <c r="W111" s="19">
        <v>0</v>
      </c>
      <c r="X111" s="19">
        <v>0</v>
      </c>
      <c r="Y111" s="19">
        <v>0</v>
      </c>
      <c r="Z111" s="16">
        <v>0.3</v>
      </c>
      <c r="AA111" s="16">
        <v>2.5</v>
      </c>
      <c r="AB111" s="16" t="s">
        <v>36</v>
      </c>
      <c r="AC111" s="16" t="s">
        <v>368</v>
      </c>
      <c r="AD111" t="s">
        <v>95</v>
      </c>
    </row>
    <row r="112" spans="1:30" x14ac:dyDescent="0.25">
      <c r="A112" s="16" t="s">
        <v>359</v>
      </c>
      <c r="B112" s="16" t="s">
        <v>33</v>
      </c>
      <c r="C112" s="16" t="s">
        <v>369</v>
      </c>
      <c r="D112" s="16">
        <v>247</v>
      </c>
      <c r="E112" s="16" t="s">
        <v>370</v>
      </c>
      <c r="F112" s="17">
        <v>395</v>
      </c>
      <c r="G112" s="17">
        <v>395</v>
      </c>
      <c r="H112" s="18">
        <f>IFERROR(L112/IF(F112&gt;0,F112,#REF!)," ")</f>
        <v>0.63037974683544307</v>
      </c>
      <c r="I112" s="19">
        <f t="shared" si="7"/>
        <v>0.63037974683544307</v>
      </c>
      <c r="J112" s="16" t="str">
        <f t="shared" si="8"/>
        <v>Low</v>
      </c>
      <c r="K112" s="16">
        <v>225</v>
      </c>
      <c r="L112" s="16">
        <v>249</v>
      </c>
      <c r="M112" s="16">
        <v>231</v>
      </c>
      <c r="N112" s="16">
        <v>233</v>
      </c>
      <c r="O112" s="16">
        <v>235</v>
      </c>
      <c r="P112" s="19">
        <v>0.16899999999999998</v>
      </c>
      <c r="Q112" s="19">
        <v>0.6</v>
      </c>
      <c r="R112" s="19"/>
      <c r="S112" s="26">
        <v>0.67200000000000004</v>
      </c>
      <c r="T112" s="19">
        <v>0.83</v>
      </c>
      <c r="U112" s="19">
        <v>0.96</v>
      </c>
      <c r="V112" s="19">
        <v>0.03</v>
      </c>
      <c r="W112" s="19">
        <v>0</v>
      </c>
      <c r="X112" s="19">
        <v>0.01</v>
      </c>
      <c r="Y112" s="19">
        <v>0.01</v>
      </c>
      <c r="Z112" s="16">
        <v>0.3</v>
      </c>
      <c r="AA112" s="16">
        <v>2.6</v>
      </c>
      <c r="AB112" s="16" t="s">
        <v>36</v>
      </c>
      <c r="AC112" s="16" t="s">
        <v>371</v>
      </c>
    </row>
    <row r="113" spans="1:29" x14ac:dyDescent="0.25">
      <c r="A113" s="16" t="s">
        <v>359</v>
      </c>
      <c r="B113" s="16" t="s">
        <v>33</v>
      </c>
      <c r="C113" s="16" t="s">
        <v>372</v>
      </c>
      <c r="D113" s="16">
        <v>251</v>
      </c>
      <c r="E113" s="16" t="s">
        <v>373</v>
      </c>
      <c r="F113" s="17">
        <v>536</v>
      </c>
      <c r="G113" s="17">
        <v>536</v>
      </c>
      <c r="H113" s="18">
        <f>IFERROR(L113/IF(F113&gt;0,F113,#REF!)," ")</f>
        <v>0.52425373134328357</v>
      </c>
      <c r="I113" s="19">
        <f t="shared" si="7"/>
        <v>0.52425373134328357</v>
      </c>
      <c r="J113" s="16" t="str">
        <f t="shared" si="8"/>
        <v>Low</v>
      </c>
      <c r="K113" s="16">
        <v>213</v>
      </c>
      <c r="L113" s="16">
        <v>281</v>
      </c>
      <c r="M113" s="16">
        <v>268</v>
      </c>
      <c r="N113" s="16">
        <v>269</v>
      </c>
      <c r="O113" s="16">
        <v>274</v>
      </c>
      <c r="P113" s="19">
        <v>0.25800000000000001</v>
      </c>
      <c r="Q113" s="19">
        <v>0.45</v>
      </c>
      <c r="R113" s="19"/>
      <c r="S113" s="26">
        <v>0.67700000000000005</v>
      </c>
      <c r="T113" s="19">
        <v>0.76</v>
      </c>
      <c r="U113" s="19">
        <v>0.94</v>
      </c>
      <c r="V113" s="19">
        <v>0.04</v>
      </c>
      <c r="W113" s="19">
        <v>0</v>
      </c>
      <c r="X113" s="19">
        <v>0</v>
      </c>
      <c r="Y113" s="19">
        <v>0.02</v>
      </c>
      <c r="Z113" s="16">
        <v>0.4</v>
      </c>
      <c r="AA113" s="16">
        <v>2.2999999999999998</v>
      </c>
      <c r="AB113" s="16" t="s">
        <v>36</v>
      </c>
      <c r="AC113" s="16" t="s">
        <v>374</v>
      </c>
    </row>
    <row r="114" spans="1:29" x14ac:dyDescent="0.25">
      <c r="A114" s="16" t="s">
        <v>359</v>
      </c>
      <c r="B114" s="16" t="s">
        <v>33</v>
      </c>
      <c r="C114" s="16" t="s">
        <v>375</v>
      </c>
      <c r="D114" s="16">
        <v>288</v>
      </c>
      <c r="E114" s="16" t="s">
        <v>376</v>
      </c>
      <c r="F114" s="17">
        <v>528</v>
      </c>
      <c r="G114" s="17">
        <v>528</v>
      </c>
      <c r="H114" s="18">
        <f>IFERROR(L114/IF(F114&gt;0,F114,#REF!)," ")</f>
        <v>0.53977272727272729</v>
      </c>
      <c r="I114" s="19">
        <f t="shared" si="7"/>
        <v>0.53977272727272729</v>
      </c>
      <c r="J114" s="16" t="str">
        <f t="shared" si="8"/>
        <v>Low</v>
      </c>
      <c r="K114" s="16">
        <v>216</v>
      </c>
      <c r="L114" s="16">
        <v>285</v>
      </c>
      <c r="M114" s="16">
        <v>295</v>
      </c>
      <c r="N114" s="16">
        <v>313</v>
      </c>
      <c r="O114" s="16">
        <v>347</v>
      </c>
      <c r="P114" s="19">
        <v>0.18</v>
      </c>
      <c r="Q114" s="19">
        <v>0.52</v>
      </c>
      <c r="R114" s="19"/>
      <c r="S114" s="26">
        <v>0.67799999999999994</v>
      </c>
      <c r="T114" s="19">
        <v>0.74</v>
      </c>
      <c r="U114" s="19">
        <v>0.9</v>
      </c>
      <c r="V114" s="19">
        <v>0.09</v>
      </c>
      <c r="W114" s="19">
        <v>0</v>
      </c>
      <c r="X114" s="19">
        <v>0</v>
      </c>
      <c r="Y114" s="19">
        <v>0.01</v>
      </c>
      <c r="Z114" s="16">
        <v>0.3</v>
      </c>
      <c r="AA114" s="16">
        <v>1.6</v>
      </c>
      <c r="AB114" s="16" t="s">
        <v>36</v>
      </c>
      <c r="AC114" s="16" t="s">
        <v>377</v>
      </c>
    </row>
    <row r="115" spans="1:29" x14ac:dyDescent="0.25">
      <c r="A115" s="16" t="s">
        <v>359</v>
      </c>
      <c r="B115" s="16" t="s">
        <v>33</v>
      </c>
      <c r="C115" s="16" t="s">
        <v>378</v>
      </c>
      <c r="D115" s="16">
        <v>322</v>
      </c>
      <c r="E115" s="16" t="s">
        <v>379</v>
      </c>
      <c r="F115" s="17">
        <v>0</v>
      </c>
      <c r="G115" s="17">
        <v>377</v>
      </c>
      <c r="H115" s="18" t="str">
        <f>IFERROR(L115/IF(F115&gt;0,F115,#REF!)," ")</f>
        <v xml:space="preserve"> </v>
      </c>
      <c r="I115" s="19">
        <f t="shared" si="7"/>
        <v>0.55702917771883287</v>
      </c>
      <c r="J115" s="16" t="str">
        <f t="shared" si="8"/>
        <v>Low</v>
      </c>
      <c r="K115" s="16">
        <v>194</v>
      </c>
      <c r="L115" s="16">
        <v>210</v>
      </c>
      <c r="M115" s="16">
        <v>195</v>
      </c>
      <c r="N115" s="16">
        <v>210</v>
      </c>
      <c r="O115" s="16">
        <v>247</v>
      </c>
      <c r="P115" s="19">
        <v>0.13600000000000001</v>
      </c>
      <c r="Q115" s="19">
        <v>0.61</v>
      </c>
      <c r="R115" s="19"/>
      <c r="S115" s="26">
        <v>0.69900000000000007</v>
      </c>
      <c r="T115" s="19">
        <v>0.77</v>
      </c>
      <c r="U115" s="19">
        <v>0.91</v>
      </c>
      <c r="V115" s="19">
        <v>0.08</v>
      </c>
      <c r="W115" s="19">
        <v>0</v>
      </c>
      <c r="X115" s="19">
        <v>0.01</v>
      </c>
      <c r="Y115" s="19">
        <v>0.01</v>
      </c>
      <c r="Z115" s="16">
        <v>0.4</v>
      </c>
      <c r="AA115" s="16">
        <v>1.4</v>
      </c>
      <c r="AB115" s="16" t="s">
        <v>36</v>
      </c>
      <c r="AC115" s="16" t="s">
        <v>380</v>
      </c>
    </row>
    <row r="116" spans="1:29" x14ac:dyDescent="0.25">
      <c r="A116" s="16" t="s">
        <v>359</v>
      </c>
      <c r="B116" s="16" t="s">
        <v>33</v>
      </c>
      <c r="C116" s="16" t="s">
        <v>381</v>
      </c>
      <c r="D116" s="16">
        <v>325</v>
      </c>
      <c r="E116" s="16" t="s">
        <v>382</v>
      </c>
      <c r="F116" s="17">
        <v>469</v>
      </c>
      <c r="G116" s="17">
        <v>369</v>
      </c>
      <c r="H116" s="18">
        <f>IFERROR(L116/IF(F116&gt;0,F116,#REF!)," ")</f>
        <v>0.58208955223880599</v>
      </c>
      <c r="I116" s="19">
        <f t="shared" si="7"/>
        <v>0.73983739837398377</v>
      </c>
      <c r="J116" s="16" t="str">
        <f t="shared" si="8"/>
        <v>Monitor</v>
      </c>
      <c r="K116" s="16">
        <v>274</v>
      </c>
      <c r="L116" s="16">
        <v>273</v>
      </c>
      <c r="M116" s="16">
        <v>278</v>
      </c>
      <c r="N116" s="16">
        <v>310</v>
      </c>
      <c r="O116" s="16">
        <v>326</v>
      </c>
      <c r="P116" s="19">
        <v>0.187</v>
      </c>
      <c r="Q116" s="19">
        <v>0.77</v>
      </c>
      <c r="R116" s="19"/>
      <c r="S116" s="26">
        <v>0.70200000000000007</v>
      </c>
      <c r="T116" s="19">
        <v>0.81</v>
      </c>
      <c r="U116" s="19">
        <v>0.93</v>
      </c>
      <c r="V116" s="19">
        <v>0.06</v>
      </c>
      <c r="W116" s="19">
        <v>0</v>
      </c>
      <c r="X116" s="19">
        <v>0.01</v>
      </c>
      <c r="Y116" s="19">
        <v>0</v>
      </c>
      <c r="Z116" s="16">
        <v>0.6</v>
      </c>
      <c r="AA116" s="16">
        <v>3.3</v>
      </c>
      <c r="AB116" s="16" t="s">
        <v>36</v>
      </c>
      <c r="AC116" s="16" t="s">
        <v>383</v>
      </c>
    </row>
    <row r="117" spans="1:29" x14ac:dyDescent="0.25">
      <c r="A117" s="16" t="s">
        <v>359</v>
      </c>
      <c r="B117" s="16" t="s">
        <v>62</v>
      </c>
      <c r="C117" s="16" t="s">
        <v>384</v>
      </c>
      <c r="D117" s="16">
        <v>464</v>
      </c>
      <c r="E117" s="16" t="s">
        <v>385</v>
      </c>
      <c r="F117" s="17">
        <v>894</v>
      </c>
      <c r="G117" s="17">
        <v>879</v>
      </c>
      <c r="H117" s="18">
        <f>IFERROR(L117/IF(F117&gt;0,F117,#REF!)," ")</f>
        <v>0.60738255033557043</v>
      </c>
      <c r="I117" s="19">
        <f t="shared" si="7"/>
        <v>0.61774744027303752</v>
      </c>
      <c r="J117" s="16" t="str">
        <f t="shared" si="8"/>
        <v>Low</v>
      </c>
      <c r="K117" s="16">
        <v>538</v>
      </c>
      <c r="L117" s="16">
        <v>543</v>
      </c>
      <c r="M117" s="16">
        <v>478</v>
      </c>
      <c r="N117" s="16">
        <v>434</v>
      </c>
      <c r="O117" s="16">
        <v>468</v>
      </c>
      <c r="P117" s="19">
        <v>0.14899999999999999</v>
      </c>
      <c r="Q117" s="19">
        <v>0.67</v>
      </c>
      <c r="R117" s="19">
        <v>0.04</v>
      </c>
      <c r="S117" s="26">
        <v>0.65200000000000002</v>
      </c>
      <c r="T117" s="19">
        <v>0.81</v>
      </c>
      <c r="U117" s="19">
        <v>0.96</v>
      </c>
      <c r="V117" s="19">
        <v>0.04</v>
      </c>
      <c r="W117" s="19">
        <v>0</v>
      </c>
      <c r="X117" s="19">
        <v>0</v>
      </c>
      <c r="Y117" s="19">
        <v>0</v>
      </c>
      <c r="Z117" s="16">
        <v>1.3</v>
      </c>
      <c r="AA117" s="16">
        <v>6</v>
      </c>
      <c r="AB117" s="16" t="s">
        <v>36</v>
      </c>
      <c r="AC117" s="16" t="s">
        <v>386</v>
      </c>
    </row>
    <row r="118" spans="1:29" x14ac:dyDescent="0.25">
      <c r="A118" s="16" t="s">
        <v>359</v>
      </c>
      <c r="B118" s="16" t="s">
        <v>66</v>
      </c>
      <c r="C118" s="16" t="s">
        <v>387</v>
      </c>
      <c r="D118" s="16">
        <v>421</v>
      </c>
      <c r="E118" s="16" t="s">
        <v>388</v>
      </c>
      <c r="F118" s="17">
        <v>672</v>
      </c>
      <c r="G118" s="17">
        <v>672</v>
      </c>
      <c r="H118" s="18">
        <f>IFERROR(L118/IF(F118&gt;0,F118,#REF!)," ")</f>
        <v>0.5223214285714286</v>
      </c>
      <c r="I118" s="19">
        <f t="shared" si="7"/>
        <v>0.5223214285714286</v>
      </c>
      <c r="J118" s="16" t="str">
        <f t="shared" si="8"/>
        <v>Low</v>
      </c>
      <c r="K118" s="16">
        <v>418</v>
      </c>
      <c r="L118" s="16">
        <v>351</v>
      </c>
      <c r="M118" s="16">
        <v>400</v>
      </c>
      <c r="N118" s="16">
        <v>499</v>
      </c>
      <c r="O118" s="16">
        <v>538</v>
      </c>
      <c r="P118" s="19">
        <v>0.13699999999999998</v>
      </c>
      <c r="Q118" s="19">
        <v>0.81</v>
      </c>
      <c r="R118" s="19">
        <v>0.11</v>
      </c>
      <c r="S118" s="26">
        <v>0.64400000000000002</v>
      </c>
      <c r="T118" s="19">
        <v>0.8</v>
      </c>
      <c r="U118" s="19">
        <v>0.9</v>
      </c>
      <c r="V118" s="19">
        <v>0.09</v>
      </c>
      <c r="W118" s="19">
        <v>0</v>
      </c>
      <c r="X118" s="19">
        <v>0.01</v>
      </c>
      <c r="Y118" s="19">
        <v>0</v>
      </c>
      <c r="Z118" s="16">
        <v>1.1000000000000001</v>
      </c>
      <c r="AA118" s="16">
        <v>3.9</v>
      </c>
      <c r="AB118" s="16" t="s">
        <v>36</v>
      </c>
      <c r="AC118" s="16" t="s">
        <v>389</v>
      </c>
    </row>
    <row r="119" spans="1:29" x14ac:dyDescent="0.25">
      <c r="S119" s="22"/>
    </row>
    <row r="120" spans="1:29" x14ac:dyDescent="0.25">
      <c r="S120" s="22"/>
    </row>
    <row r="121" spans="1:29" x14ac:dyDescent="0.25">
      <c r="S121" s="22"/>
    </row>
    <row r="122" spans="1:29" x14ac:dyDescent="0.25">
      <c r="S122" s="22"/>
    </row>
    <row r="123" spans="1:29" x14ac:dyDescent="0.25">
      <c r="S123" s="22"/>
    </row>
    <row r="124" spans="1:29" x14ac:dyDescent="0.25">
      <c r="S124" s="22"/>
    </row>
    <row r="125" spans="1:29" x14ac:dyDescent="0.25">
      <c r="S125" s="22"/>
    </row>
    <row r="126" spans="1:29" ht="15" customHeight="1" x14ac:dyDescent="0.25">
      <c r="S126" s="22"/>
    </row>
    <row r="127" spans="1:29" ht="15" customHeight="1" x14ac:dyDescent="0.25">
      <c r="S127" s="22"/>
    </row>
    <row r="128" spans="1:29" ht="15" customHeight="1" x14ac:dyDescent="0.25">
      <c r="S128" s="22"/>
    </row>
    <row r="129" spans="19:19" ht="15" customHeight="1" x14ac:dyDescent="0.25">
      <c r="S129" s="22"/>
    </row>
    <row r="130" spans="19:19" ht="15" customHeight="1" x14ac:dyDescent="0.25">
      <c r="S130" s="22"/>
    </row>
    <row r="131" spans="19:19" ht="15" customHeight="1" x14ac:dyDescent="0.25">
      <c r="S131" s="22"/>
    </row>
  </sheetData>
  <autoFilter ref="A1:AC118" xr:uid="{DF8415D3-5069-4C65-9ADF-3DC5A5C16496}"/>
  <sortState xmlns:xlrd2="http://schemas.microsoft.com/office/spreadsheetml/2017/richdata2" ref="A2:AD118">
    <sortCondition ref="A2:A118"/>
    <sortCondition ref="B2:B11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1"/>
  <sheetViews>
    <sheetView workbookViewId="0"/>
  </sheetViews>
  <sheetFormatPr defaultColWidth="11.42578125" defaultRowHeight="15" x14ac:dyDescent="0.25"/>
  <cols>
    <col min="1" max="1" width="56.140625" bestFit="1" customWidth="1"/>
    <col min="2" max="2" width="115.7109375" style="8" customWidth="1"/>
  </cols>
  <sheetData>
    <row r="1" spans="1:2" x14ac:dyDescent="0.25">
      <c r="A1" s="5" t="s">
        <v>390</v>
      </c>
      <c r="B1" s="6" t="s">
        <v>391</v>
      </c>
    </row>
    <row r="2" spans="1:2" ht="180" x14ac:dyDescent="0.25">
      <c r="A2" s="4" t="s">
        <v>2</v>
      </c>
      <c r="B2" s="7" t="s">
        <v>392</v>
      </c>
    </row>
    <row r="3" spans="1:2" ht="60" x14ac:dyDescent="0.25">
      <c r="A3" s="4" t="s">
        <v>3</v>
      </c>
      <c r="B3" s="7" t="s">
        <v>393</v>
      </c>
    </row>
    <row r="4" spans="1:2" x14ac:dyDescent="0.25">
      <c r="A4" s="4" t="s">
        <v>4</v>
      </c>
      <c r="B4" s="7" t="s">
        <v>394</v>
      </c>
    </row>
    <row r="5" spans="1:2" ht="30" x14ac:dyDescent="0.25">
      <c r="A5" s="4" t="s">
        <v>5</v>
      </c>
      <c r="B5" s="7" t="s">
        <v>395</v>
      </c>
    </row>
    <row r="6" spans="1:2" ht="45" x14ac:dyDescent="0.25">
      <c r="A6" s="4" t="s">
        <v>6</v>
      </c>
      <c r="B6" s="7" t="s">
        <v>396</v>
      </c>
    </row>
    <row r="7" spans="1:2" ht="90" x14ac:dyDescent="0.25">
      <c r="A7" s="4" t="s">
        <v>7</v>
      </c>
      <c r="B7" s="7" t="s">
        <v>397</v>
      </c>
    </row>
    <row r="8" spans="1:2" ht="60" x14ac:dyDescent="0.25">
      <c r="A8" s="4" t="s">
        <v>8</v>
      </c>
      <c r="B8" s="7" t="s">
        <v>398</v>
      </c>
    </row>
    <row r="9" spans="1:2" ht="30" x14ac:dyDescent="0.25">
      <c r="A9" s="4" t="s">
        <v>9</v>
      </c>
      <c r="B9" s="7" t="s">
        <v>399</v>
      </c>
    </row>
    <row r="10" spans="1:2" ht="60" x14ac:dyDescent="0.25">
      <c r="A10" s="4" t="s">
        <v>10</v>
      </c>
      <c r="B10" s="7" t="s">
        <v>400</v>
      </c>
    </row>
    <row r="11" spans="1:2" ht="105" x14ac:dyDescent="0.25">
      <c r="A11" s="4" t="s">
        <v>11</v>
      </c>
      <c r="B11" s="7" t="s">
        <v>401</v>
      </c>
    </row>
    <row r="12" spans="1:2" x14ac:dyDescent="0.25">
      <c r="A12" s="4" t="s">
        <v>12</v>
      </c>
      <c r="B12" t="s">
        <v>402</v>
      </c>
    </row>
    <row r="13" spans="1:2" x14ac:dyDescent="0.25">
      <c r="A13" s="4" t="s">
        <v>13</v>
      </c>
      <c r="B13" s="7" t="s">
        <v>403</v>
      </c>
    </row>
    <row r="14" spans="1:2" x14ac:dyDescent="0.25">
      <c r="A14" s="4" t="s">
        <v>14</v>
      </c>
      <c r="B14" s="7" t="s">
        <v>404</v>
      </c>
    </row>
    <row r="15" spans="1:2" x14ac:dyDescent="0.25">
      <c r="A15" s="4" t="s">
        <v>15</v>
      </c>
      <c r="B15" s="7" t="s">
        <v>405</v>
      </c>
    </row>
    <row r="16" spans="1:2" x14ac:dyDescent="0.25">
      <c r="A16" s="4" t="s">
        <v>16</v>
      </c>
      <c r="B16" s="7" t="s">
        <v>406</v>
      </c>
    </row>
    <row r="17" spans="1:2" ht="60" x14ac:dyDescent="0.25">
      <c r="A17" s="4" t="s">
        <v>17</v>
      </c>
      <c r="B17" s="7" t="s">
        <v>407</v>
      </c>
    </row>
    <row r="18" spans="1:2" ht="45" x14ac:dyDescent="0.25">
      <c r="A18" s="4" t="s">
        <v>18</v>
      </c>
      <c r="B18" s="7" t="s">
        <v>408</v>
      </c>
    </row>
    <row r="19" spans="1:2" ht="30" x14ac:dyDescent="0.25">
      <c r="A19" s="4" t="s">
        <v>19</v>
      </c>
      <c r="B19" s="7" t="s">
        <v>409</v>
      </c>
    </row>
    <row r="20" spans="1:2" ht="30" x14ac:dyDescent="0.25">
      <c r="A20" s="4" t="s">
        <v>20</v>
      </c>
      <c r="B20" s="7" t="s">
        <v>410</v>
      </c>
    </row>
    <row r="21" spans="1:2" ht="120" x14ac:dyDescent="0.25">
      <c r="A21" s="4" t="s">
        <v>21</v>
      </c>
      <c r="B21" s="7" t="s">
        <v>411</v>
      </c>
    </row>
    <row r="22" spans="1:2" x14ac:dyDescent="0.25">
      <c r="A22" s="4" t="s">
        <v>22</v>
      </c>
      <c r="B22" s="7" t="s">
        <v>412</v>
      </c>
    </row>
    <row r="23" spans="1:2" x14ac:dyDescent="0.25">
      <c r="A23" s="4" t="s">
        <v>413</v>
      </c>
      <c r="B23" s="7" t="s">
        <v>414</v>
      </c>
    </row>
    <row r="24" spans="1:2" x14ac:dyDescent="0.25">
      <c r="A24" s="4" t="s">
        <v>24</v>
      </c>
      <c r="B24" s="7" t="s">
        <v>415</v>
      </c>
    </row>
    <row r="25" spans="1:2" x14ac:dyDescent="0.25">
      <c r="A25" s="4" t="s">
        <v>25</v>
      </c>
      <c r="B25" s="7" t="s">
        <v>416</v>
      </c>
    </row>
    <row r="26" spans="1:2" ht="30" x14ac:dyDescent="0.25">
      <c r="A26" s="4" t="s">
        <v>26</v>
      </c>
      <c r="B26" s="7" t="s">
        <v>417</v>
      </c>
    </row>
    <row r="27" spans="1:2" ht="30" x14ac:dyDescent="0.25">
      <c r="A27" s="4" t="s">
        <v>27</v>
      </c>
      <c r="B27" s="7" t="s">
        <v>418</v>
      </c>
    </row>
    <row r="28" spans="1:2" ht="30" x14ac:dyDescent="0.25">
      <c r="A28" s="4" t="s">
        <v>28</v>
      </c>
      <c r="B28" s="7" t="s">
        <v>419</v>
      </c>
    </row>
    <row r="29" spans="1:2" ht="210" x14ac:dyDescent="0.25">
      <c r="A29" s="4" t="s">
        <v>29</v>
      </c>
      <c r="B29" s="7" t="s">
        <v>420</v>
      </c>
    </row>
    <row r="30" spans="1:2" ht="45" x14ac:dyDescent="0.25">
      <c r="A30" s="4" t="s">
        <v>30</v>
      </c>
      <c r="B30" s="7" t="s">
        <v>421</v>
      </c>
    </row>
    <row r="31" spans="1:2" ht="30" x14ac:dyDescent="0.25">
      <c r="A31" s="4" t="s">
        <v>31</v>
      </c>
      <c r="B31" s="7" t="s">
        <v>422</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workbookViewId="0"/>
  </sheetViews>
  <sheetFormatPr defaultColWidth="11.42578125" defaultRowHeight="15" x14ac:dyDescent="0.25"/>
  <cols>
    <col min="1" max="1" width="140.7109375" customWidth="1"/>
  </cols>
  <sheetData>
    <row r="1" spans="1:19" x14ac:dyDescent="0.25">
      <c r="A1" s="1" t="s">
        <v>31</v>
      </c>
    </row>
    <row r="2" spans="1:19" ht="270" x14ac:dyDescent="0.25">
      <c r="A2" s="10" t="s">
        <v>426</v>
      </c>
    </row>
    <row r="3" spans="1:19" x14ac:dyDescent="0.25">
      <c r="A3" s="10"/>
    </row>
    <row r="4" spans="1:19" x14ac:dyDescent="0.25">
      <c r="A4" s="9" t="s">
        <v>423</v>
      </c>
    </row>
    <row r="5" spans="1:19" x14ac:dyDescent="0.25">
      <c r="A5" s="2" t="s">
        <v>424</v>
      </c>
    </row>
    <row r="6" spans="1:19" x14ac:dyDescent="0.25">
      <c r="A6" t="s">
        <v>425</v>
      </c>
    </row>
    <row r="7" spans="1:19" x14ac:dyDescent="0.25">
      <c r="A7" s="32" t="s">
        <v>429</v>
      </c>
    </row>
    <row r="9" spans="1:19" x14ac:dyDescent="0.25">
      <c r="A9" s="28"/>
      <c r="B9" s="28"/>
      <c r="C9" s="28"/>
      <c r="D9" s="28"/>
      <c r="E9" s="28"/>
      <c r="F9" s="28"/>
      <c r="G9" s="28"/>
      <c r="H9" s="28"/>
      <c r="I9" s="28"/>
      <c r="J9" s="28"/>
      <c r="K9" s="28"/>
      <c r="L9" s="28"/>
      <c r="M9" s="28"/>
      <c r="N9" s="28"/>
      <c r="O9" s="28"/>
      <c r="P9" s="28"/>
      <c r="Q9" s="28"/>
      <c r="R9" s="28"/>
      <c r="S9" s="28"/>
    </row>
    <row r="10" spans="1:19" x14ac:dyDescent="0.25">
      <c r="A10" s="29"/>
      <c r="B10" s="28"/>
      <c r="C10" s="28"/>
      <c r="D10" s="28"/>
      <c r="E10" s="28"/>
      <c r="F10" s="28"/>
      <c r="G10" s="28"/>
      <c r="H10" s="28"/>
      <c r="I10" s="28"/>
      <c r="J10" s="28"/>
      <c r="K10" s="28"/>
      <c r="L10" s="28"/>
      <c r="M10" s="28"/>
      <c r="N10" s="28"/>
      <c r="O10" s="28"/>
      <c r="P10" s="28"/>
      <c r="Q10" s="28"/>
      <c r="R10" s="28"/>
      <c r="S10" s="28"/>
    </row>
    <row r="11" spans="1:19" x14ac:dyDescent="0.25">
      <c r="A11" s="30"/>
      <c r="B11" s="31"/>
      <c r="C11" s="31"/>
      <c r="D11" s="31"/>
      <c r="E11" s="31"/>
      <c r="F11" s="31"/>
      <c r="G11" s="31"/>
      <c r="H11" s="31"/>
      <c r="I11" s="31"/>
      <c r="J11" s="31"/>
      <c r="K11" s="31"/>
      <c r="L11" s="31"/>
      <c r="M11" s="31"/>
      <c r="N11" s="31"/>
      <c r="O11" s="31"/>
      <c r="P11" s="31"/>
      <c r="Q11" s="31"/>
      <c r="R11" s="31"/>
      <c r="S11" s="31"/>
    </row>
    <row r="12" spans="1:19" x14ac:dyDescent="0.25">
      <c r="A12" s="31"/>
      <c r="B12" s="31"/>
      <c r="C12" s="31"/>
      <c r="D12" s="31"/>
      <c r="E12" s="31"/>
      <c r="F12" s="31"/>
      <c r="G12" s="31"/>
      <c r="H12" s="31"/>
      <c r="I12" s="31"/>
      <c r="J12" s="31"/>
      <c r="K12" s="31"/>
      <c r="L12" s="31"/>
      <c r="M12" s="31"/>
      <c r="N12" s="31"/>
      <c r="O12" s="31"/>
      <c r="P12" s="31"/>
      <c r="Q12" s="31"/>
      <c r="R12" s="31"/>
      <c r="S12" s="31"/>
    </row>
  </sheetData>
  <mergeCells count="1">
    <mergeCell ref="A11:S1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4.05.2024 Datasheet</vt:lpstr>
      <vt:lpstr>Variable Definitions</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rebecca.lee</dc:creator>
  <cp:keywords/>
  <dc:description/>
  <cp:lastModifiedBy>Lee, Rebecca (EOM)</cp:lastModifiedBy>
  <cp:revision/>
  <dcterms:created xsi:type="dcterms:W3CDTF">2023-12-04T17:21:03Z</dcterms:created>
  <dcterms:modified xsi:type="dcterms:W3CDTF">2024-04-05T15:31:40Z</dcterms:modified>
  <cp:category/>
  <cp:contentStatus/>
</cp:coreProperties>
</file>