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7245" windowWidth="20700" windowHeight="1665"/>
  </bookViews>
  <sheets>
    <sheet name="Appendix 1" sheetId="1" r:id="rId1"/>
    <sheet name="Appendix 2" sheetId="6" r:id="rId2"/>
    <sheet name=" Appendix 3" sheetId="8" r:id="rId3"/>
    <sheet name="Appendix 4" sheetId="5" r:id="rId4"/>
    <sheet name="Appendix 5" sheetId="4" r:id="rId5"/>
    <sheet name="Appendix 6" sheetId="3" r:id="rId6"/>
  </sheets>
  <definedNames>
    <definedName name="_xlnm._FilterDatabase" localSheetId="0" hidden="1">'Appendix 1'!$A$2:$I$74</definedName>
    <definedName name="_xlnm._FilterDatabase" localSheetId="3" hidden="1">'Appendix 4'!$A$3:$I$57</definedName>
    <definedName name="_xlnm._FilterDatabase" localSheetId="4" hidden="1">'Appendix 5'!$B$3:$M$38</definedName>
    <definedName name="_xlnm._FilterDatabase" localSheetId="5" hidden="1">'Appendix 6'!$A$3:$I$42</definedName>
    <definedName name="MAR_ADDRESS" localSheetId="5">#REF!</definedName>
    <definedName name="MAR_ADDRESS">#REF!</definedName>
    <definedName name="MAR_AID" localSheetId="5">#REF!</definedName>
    <definedName name="MAR_AID">#REF!</definedName>
    <definedName name="MAR_BLOCK" localSheetId="5">#REF!</definedName>
    <definedName name="MAR_BLOCK">#REF!</definedName>
    <definedName name="MAR_INTERSECTION" localSheetId="5">#REF!</definedName>
    <definedName name="MAR_INTERSECTION">#REF!</definedName>
    <definedName name="MAR_PLACE_NAME" localSheetId="5">#REF!</definedName>
    <definedName name="MAR_PLACE_NAME">#REF!</definedName>
    <definedName name="_xlnm.Print_Area" localSheetId="2">' Appendix 3'!$A$1:$K$14</definedName>
    <definedName name="_xlnm.Print_Area" localSheetId="0">'Appendix 1'!$A$1:$J$82</definedName>
    <definedName name="_xlnm.Print_Area" localSheetId="1">'Appendix 2'!$A$1:$H$26</definedName>
    <definedName name="_xlnm.Print_Area" localSheetId="3">'Appendix 4'!$A$1:$I$54</definedName>
    <definedName name="_xlnm.Print_Area" localSheetId="4">'Appendix 5'!$A$1:$J$38</definedName>
    <definedName name="_xlnm.Print_Area" localSheetId="5">'Appendix 6'!$A$1:$I$42</definedName>
  </definedNames>
  <calcPr calcId="145621"/>
</workbook>
</file>

<file path=xl/calcChain.xml><?xml version="1.0" encoding="utf-8"?>
<calcChain xmlns="http://schemas.openxmlformats.org/spreadsheetml/2006/main">
  <c r="G24" i="6" l="1"/>
  <c r="H24" i="6" l="1"/>
  <c r="F24" i="6"/>
  <c r="E24" i="6"/>
  <c r="B24" i="6"/>
  <c r="G32" i="5" l="1"/>
  <c r="H43" i="1"/>
  <c r="H75" i="1" l="1"/>
  <c r="I75" i="1"/>
  <c r="F46" i="5" l="1"/>
  <c r="G75" i="1"/>
  <c r="H34" i="3" l="1"/>
  <c r="I34" i="3" s="1"/>
  <c r="E34" i="3"/>
  <c r="C75" i="1" l="1"/>
  <c r="M28" i="4" l="1"/>
  <c r="M23" i="4"/>
  <c r="M22" i="4"/>
  <c r="M20" i="4"/>
  <c r="M19" i="4"/>
  <c r="M18" i="4"/>
  <c r="M17" i="4"/>
  <c r="M16" i="4"/>
  <c r="M15" i="4"/>
  <c r="M14" i="4"/>
  <c r="M13" i="4"/>
  <c r="M12" i="4"/>
  <c r="M11" i="4"/>
  <c r="M10" i="4"/>
  <c r="M7" i="4"/>
  <c r="G46" i="5" l="1"/>
  <c r="H46" i="5" s="1"/>
  <c r="H23" i="5"/>
  <c r="I34" i="4"/>
  <c r="G34" i="4"/>
  <c r="F34" i="4"/>
  <c r="H34" i="4" l="1"/>
  <c r="C13" i="6"/>
  <c r="C22" i="6"/>
  <c r="C9" i="6"/>
  <c r="C12" i="6"/>
  <c r="C18" i="6"/>
  <c r="C15" i="6"/>
  <c r="C21" i="6"/>
  <c r="C10" i="6"/>
  <c r="C14" i="6"/>
  <c r="C16" i="6"/>
  <c r="C4" i="6"/>
  <c r="C3" i="6"/>
  <c r="C6" i="6"/>
  <c r="C5" i="6"/>
  <c r="C23" i="6"/>
  <c r="C19" i="6"/>
  <c r="C7" i="6"/>
  <c r="C17" i="6"/>
  <c r="C11" i="6"/>
  <c r="C8" i="6"/>
  <c r="C20" i="6"/>
</calcChain>
</file>

<file path=xl/sharedStrings.xml><?xml version="1.0" encoding="utf-8"?>
<sst xmlns="http://schemas.openxmlformats.org/spreadsheetml/2006/main" count="948" uniqueCount="305">
  <si>
    <t>School ID</t>
  </si>
  <si>
    <t>Sector</t>
  </si>
  <si>
    <t>School Name</t>
  </si>
  <si>
    <t>School Address, SY14-15</t>
  </si>
  <si>
    <t>Ward</t>
  </si>
  <si>
    <t>PCS</t>
  </si>
  <si>
    <t>908 Wahler Pl  SE</t>
  </si>
  <si>
    <t>Ward 8</t>
  </si>
  <si>
    <t>410 8th St NW</t>
  </si>
  <si>
    <t>Ward 2</t>
  </si>
  <si>
    <t>DCPS</t>
  </si>
  <si>
    <t>Brightwood EC</t>
  </si>
  <si>
    <t>1300 Nicholson St NW</t>
  </si>
  <si>
    <t>Ward 4</t>
  </si>
  <si>
    <t>1401 Michigan Ave  NE</t>
  </si>
  <si>
    <t>Ward 5</t>
  </si>
  <si>
    <t>Browne EC</t>
  </si>
  <si>
    <t>850 26th St  NE</t>
  </si>
  <si>
    <t>Burroughs EC</t>
  </si>
  <si>
    <t>1820 Monroe St  NE</t>
  </si>
  <si>
    <t>100 Peabody St NW</t>
  </si>
  <si>
    <t>215 G Street NE</t>
  </si>
  <si>
    <t>Ward 6</t>
  </si>
  <si>
    <t>Cardozo EC</t>
  </si>
  <si>
    <t>1200 Clifton St. NW</t>
  </si>
  <si>
    <t>Ward 1</t>
  </si>
  <si>
    <t>6008 Georgia Ave NW</t>
  </si>
  <si>
    <t>1503 East Capitol St SE</t>
  </si>
  <si>
    <t>220 HighView Pl SE</t>
  </si>
  <si>
    <t>510 Webster St NW</t>
  </si>
  <si>
    <t>711 N Street NW</t>
  </si>
  <si>
    <t>1217 W  Virginia Ave NE</t>
  </si>
  <si>
    <t>3701 Hayes St  NE</t>
  </si>
  <si>
    <t>Ward 7</t>
  </si>
  <si>
    <t>770 Kenyon St NW</t>
  </si>
  <si>
    <t>3101 16th St  NW</t>
  </si>
  <si>
    <t>Community Academy CAPCS Online</t>
  </si>
  <si>
    <t>1351 Nicholson St NW</t>
  </si>
  <si>
    <t>701 Edgewood St NE</t>
  </si>
  <si>
    <t>Deal MS</t>
  </si>
  <si>
    <t>3815 Fort Dr  NW</t>
  </si>
  <si>
    <t>Ward 3</t>
  </si>
  <si>
    <t>3100 Martin Luther King Jr Ave SE</t>
  </si>
  <si>
    <t>District of Columbia International School</t>
  </si>
  <si>
    <t>3220 16th Street NW</t>
  </si>
  <si>
    <t>3600 Georgia Ave NW</t>
  </si>
  <si>
    <t>1830 Constitution Ave  NE</t>
  </si>
  <si>
    <t>2501 Martin Luther King Jr Ave SE</t>
  </si>
  <si>
    <t>725 19th St  NE</t>
  </si>
  <si>
    <t>1345 Potomac Avenue SE</t>
  </si>
  <si>
    <t>2705 Martin Luther King Ave. SE</t>
  </si>
  <si>
    <t>2959 Carlton Avenue NE</t>
  </si>
  <si>
    <t>Hardy MS</t>
  </si>
  <si>
    <t>1819 35th St  NW</t>
  </si>
  <si>
    <t>Hart MS</t>
  </si>
  <si>
    <t>601 Mississippi Ave  SE</t>
  </si>
  <si>
    <t>2917 8th St NE</t>
  </si>
  <si>
    <t>405 Howard Pl NW</t>
  </si>
  <si>
    <t>Ideal Academy PCS North Capitol Street Campus ES</t>
  </si>
  <si>
    <t>6130 N Capitol St NW</t>
  </si>
  <si>
    <t>Inspired Teaching Demonstration PCS</t>
  </si>
  <si>
    <t>200 Douglas Street NE</t>
  </si>
  <si>
    <t>Jefferson Middle School Academy</t>
  </si>
  <si>
    <t>801 7th St SW</t>
  </si>
  <si>
    <t>1400 Bruce Pl  SE</t>
  </si>
  <si>
    <t>Kelly Miller MS</t>
  </si>
  <si>
    <t>301 49th St  NE</t>
  </si>
  <si>
    <t>2600 Douglass Place SE</t>
  </si>
  <si>
    <t>4801 Benning Rd SE</t>
  </si>
  <si>
    <t>1375 Mt Olivet Road NE</t>
  </si>
  <si>
    <t>421 P St NW</t>
  </si>
  <si>
    <t>Kramer MS</t>
  </si>
  <si>
    <t>1700 Q St  SE</t>
  </si>
  <si>
    <t>Langdon EC</t>
  </si>
  <si>
    <t>1900 Evarts St  NE</t>
  </si>
  <si>
    <t>501 Riggs Road NE</t>
  </si>
  <si>
    <t>1404 Jackson Street NE</t>
  </si>
  <si>
    <t>Mckinley Middle School</t>
  </si>
  <si>
    <t>151 T St NE</t>
  </si>
  <si>
    <t>Meridian PCS</t>
  </si>
  <si>
    <t>2120 13th St NW</t>
  </si>
  <si>
    <t>Noyes EC</t>
  </si>
  <si>
    <t>2725 10th St  NE</t>
  </si>
  <si>
    <t>Options PCS</t>
  </si>
  <si>
    <t>1375 E Street NE</t>
  </si>
  <si>
    <t>2801 Calvert St NW</t>
  </si>
  <si>
    <t>5800 8th St NW</t>
  </si>
  <si>
    <t>1800 Perry Street NE</t>
  </si>
  <si>
    <t>Potomac Preparatory PCS</t>
  </si>
  <si>
    <t>4401 8th Street NE</t>
  </si>
  <si>
    <t>Raymond EC</t>
  </si>
  <si>
    <t>915 Spring Rd  NW</t>
  </si>
  <si>
    <t>Richard Wright PCS for Journalism and Media Arts</t>
  </si>
  <si>
    <t>770 M Street SE</t>
  </si>
  <si>
    <t>School for Educational Evolution and Development (SEED) PCS</t>
  </si>
  <si>
    <t>4300 C Street SE</t>
  </si>
  <si>
    <t>2425 N St  NW</t>
  </si>
  <si>
    <t>Somerset PCS</t>
  </si>
  <si>
    <t>3301 WHEELER ROAD SE</t>
  </si>
  <si>
    <t>Sousa MS</t>
  </si>
  <si>
    <t>3650 Ely Pl SE</t>
  </si>
  <si>
    <t>410 E St  NE</t>
  </si>
  <si>
    <t>Takoma EC</t>
  </si>
  <si>
    <t>7010 Piney Branch Rd  NW</t>
  </si>
  <si>
    <t>Tree of Life Community PCS</t>
  </si>
  <si>
    <t>2315 18th Place NE</t>
  </si>
  <si>
    <t>Truesdell EC</t>
  </si>
  <si>
    <t>800 Ingraham St  NW</t>
  </si>
  <si>
    <t>Two Rivers PCS</t>
  </si>
  <si>
    <t>1227 4th St NE</t>
  </si>
  <si>
    <t>Walker Jones EC</t>
  </si>
  <si>
    <t>1125 New Jersey Ave NW</t>
  </si>
  <si>
    <t>5200 2nd Street NW</t>
  </si>
  <si>
    <t>West EC</t>
  </si>
  <si>
    <t>1338 Farragut St  NW</t>
  </si>
  <si>
    <t>Wheatley EC</t>
  </si>
  <si>
    <t>1299 Neal St NE</t>
  </si>
  <si>
    <t>Whittier EC</t>
  </si>
  <si>
    <t>6201 5th St  NW</t>
  </si>
  <si>
    <t>705 Edgewood St NE</t>
  </si>
  <si>
    <t>Grades Served</t>
  </si>
  <si>
    <t>Source: OSSE audited enrollment of grades, SY14-15</t>
  </si>
  <si>
    <r>
      <t>Community Academy CAPCS Online</t>
    </r>
    <r>
      <rPr>
        <vertAlign val="superscript"/>
        <sz val="11"/>
        <color theme="1"/>
        <rFont val="Calibri"/>
        <family val="2"/>
        <scheme val="minor"/>
      </rPr>
      <t>3</t>
    </r>
  </si>
  <si>
    <r>
      <t>Total Building Enrollment, SY14-15</t>
    </r>
    <r>
      <rPr>
        <b/>
        <vertAlign val="superscript"/>
        <sz val="11"/>
        <color theme="0"/>
        <rFont val="Calibri"/>
        <family val="2"/>
        <scheme val="minor"/>
      </rPr>
      <t>1</t>
    </r>
  </si>
  <si>
    <r>
      <t>Boundary Participation Rate, SY14-15</t>
    </r>
    <r>
      <rPr>
        <b/>
        <vertAlign val="superscript"/>
        <sz val="11"/>
        <color theme="0"/>
        <rFont val="Calibri"/>
        <family val="2"/>
        <scheme val="minor"/>
      </rPr>
      <t>2</t>
    </r>
  </si>
  <si>
    <r>
      <t>% of In-Boundary Enrollment</t>
    </r>
    <r>
      <rPr>
        <b/>
        <vertAlign val="superscript"/>
        <sz val="11"/>
        <color theme="0"/>
        <rFont val="Calibri"/>
        <family val="2"/>
        <scheme val="minor"/>
      </rPr>
      <t>3</t>
    </r>
  </si>
  <si>
    <r>
      <t>Utilization</t>
    </r>
    <r>
      <rPr>
        <b/>
        <vertAlign val="superscript"/>
        <sz val="11"/>
        <color theme="0"/>
        <rFont val="Calibri"/>
        <family val="2"/>
        <scheme val="minor"/>
      </rPr>
      <t>5</t>
    </r>
  </si>
  <si>
    <t>N/A</t>
  </si>
  <si>
    <t>2020 19th St. NW</t>
  </si>
  <si>
    <t>Total</t>
  </si>
  <si>
    <r>
      <rPr>
        <vertAlign val="superscript"/>
        <sz val="10"/>
        <color rgb="FF000000"/>
        <rFont val="Calibri"/>
        <family val="2"/>
        <scheme val="minor"/>
      </rPr>
      <t xml:space="preserve">4 </t>
    </r>
    <r>
      <rPr>
        <sz val="10"/>
        <color rgb="FF000000"/>
        <rFont val="Calibri"/>
        <family val="2"/>
        <scheme val="minor"/>
      </rPr>
      <t>DCPS capacities reflects the maximum number of students that can be housed at the school building given the schools’ existing educational programs, class size, and staffing. DCPS program capacities were developed by DGS, using consistent DCPS Educational Specification guidelines across all schools.</t>
    </r>
  </si>
  <si>
    <t>435/458</t>
  </si>
  <si>
    <t>% of Enrollment that is 6th-8th</t>
  </si>
  <si>
    <t>4th-8th</t>
  </si>
  <si>
    <t>6th-12th</t>
  </si>
  <si>
    <t>Grades 
Served</t>
  </si>
  <si>
    <t>PK3-12th</t>
  </si>
  <si>
    <t>6th-11th</t>
  </si>
  <si>
    <t>5th-12th</t>
  </si>
  <si>
    <t>PK3-8th</t>
  </si>
  <si>
    <t>PK3-6th</t>
  </si>
  <si>
    <t>1234 4th St NE</t>
  </si>
  <si>
    <t>6th-8th</t>
  </si>
  <si>
    <t>5th-8th</t>
  </si>
  <si>
    <t>3100 Martin Luther King Ave SE</t>
  </si>
  <si>
    <t>2501 Martin Luther King Ave SE</t>
  </si>
  <si>
    <t>3301 Wheeler Rd. SE</t>
  </si>
  <si>
    <t>123**</t>
  </si>
  <si>
    <t>410***</t>
  </si>
  <si>
    <t>286**</t>
  </si>
  <si>
    <t>268**</t>
  </si>
  <si>
    <t>372*</t>
  </si>
  <si>
    <t xml:space="preserve">***School recently completed renovations to the building that added space or acquired new space in the same building in SY15-16. </t>
  </si>
  <si>
    <t>700***</t>
  </si>
  <si>
    <t>775*</t>
  </si>
  <si>
    <t>421*</t>
  </si>
  <si>
    <t>414*</t>
  </si>
  <si>
    <t>825*</t>
  </si>
  <si>
    <t>Reduced to ES</t>
  </si>
  <si>
    <t>Boundary as MS</t>
  </si>
  <si>
    <t>Boundary</t>
  </si>
  <si>
    <t>Diff</t>
  </si>
  <si>
    <t>School without Walls</t>
  </si>
  <si>
    <t>New North</t>
  </si>
  <si>
    <t>MacFarland</t>
  </si>
  <si>
    <t>Brookland</t>
  </si>
  <si>
    <t>Browne</t>
  </si>
  <si>
    <t>McKinley</t>
  </si>
  <si>
    <t>Wheatley</t>
  </si>
  <si>
    <t>Walker Jones</t>
  </si>
  <si>
    <r>
      <rPr>
        <vertAlign val="superscript"/>
        <sz val="10"/>
        <rFont val="Calibri"/>
        <family val="2"/>
        <scheme val="minor"/>
      </rPr>
      <t xml:space="preserve">5 </t>
    </r>
    <r>
      <rPr>
        <sz val="10"/>
        <rFont val="Calibri"/>
        <family val="2"/>
        <scheme val="minor"/>
      </rPr>
      <t xml:space="preserve">Utilization rates are total public school enrollment (all grades located in the building) divided by building capacity.  </t>
    </r>
  </si>
  <si>
    <t>5th-10th</t>
  </si>
  <si>
    <t>PK3-7th</t>
  </si>
  <si>
    <t>PK4-8th</t>
  </si>
  <si>
    <t>6th-9th</t>
  </si>
  <si>
    <t>KG-8th</t>
  </si>
  <si>
    <t>6th-7th</t>
  </si>
  <si>
    <t>4th-6th</t>
  </si>
  <si>
    <t>5th-6th</t>
  </si>
  <si>
    <t>8th-12th</t>
  </si>
  <si>
    <t>International Baccalaureate</t>
  </si>
  <si>
    <t>STEM</t>
  </si>
  <si>
    <t>Dual Language</t>
  </si>
  <si>
    <t>Arts Integration</t>
  </si>
  <si>
    <r>
      <t>ü</t>
    </r>
    <r>
      <rPr>
        <b/>
        <sz val="12"/>
        <color theme="1"/>
        <rFont val="Calibri"/>
        <family val="2"/>
        <scheme val="minor"/>
      </rPr>
      <t>*</t>
    </r>
  </si>
  <si>
    <t>ü</t>
  </si>
  <si>
    <t>Oyster-Adams Bilingual School</t>
  </si>
  <si>
    <t>McKinley MS</t>
  </si>
  <si>
    <t>Eliot-Hine MS</t>
  </si>
  <si>
    <t>Jefferson MS Academy</t>
  </si>
  <si>
    <t>Spanish</t>
  </si>
  <si>
    <t>Spanish, Chinese, French</t>
  </si>
  <si>
    <t>Sources: PCSB "Find a School" and DCPS School Profiles</t>
  </si>
  <si>
    <t>*Seeking IB authorization</t>
  </si>
  <si>
    <t>6th-8th Enrollment, SY14-15</t>
  </si>
  <si>
    <t>102/109</t>
  </si>
  <si>
    <t>362/361</t>
  </si>
  <si>
    <t>116/1122/3071</t>
  </si>
  <si>
    <t>1129/190/121</t>
  </si>
  <si>
    <t>189/132/1121</t>
  </si>
  <si>
    <t>Appendix 1: Schools Serving 6th-8th Grades in SY2014-15</t>
  </si>
  <si>
    <r>
      <t>Programmatic Capacity, SY14-15</t>
    </r>
    <r>
      <rPr>
        <b/>
        <vertAlign val="superscript"/>
        <sz val="11"/>
        <color theme="0"/>
        <rFont val="Calibri"/>
        <family val="2"/>
        <scheme val="minor"/>
      </rPr>
      <t xml:space="preserve">4 </t>
    </r>
  </si>
  <si>
    <r>
      <t>Programmatic Capacity, SY14-15</t>
    </r>
    <r>
      <rPr>
        <b/>
        <vertAlign val="superscript"/>
        <sz val="11"/>
        <color theme="0"/>
        <rFont val="Calibri"/>
        <family val="2"/>
        <scheme val="minor"/>
      </rPr>
      <t>2</t>
    </r>
  </si>
  <si>
    <t>Grades 5th—8th</t>
  </si>
  <si>
    <t>Ward of Residence</t>
  </si>
  <si>
    <t>Max</t>
  </si>
  <si>
    <t>Min</t>
  </si>
  <si>
    <t>% Private School Enrollment</t>
  </si>
  <si>
    <t>Citywide</t>
  </si>
  <si>
    <t>Appendix 3: Share of District of Columbia Students Enrolled in Private School, 2009-2013</t>
  </si>
  <si>
    <t xml:space="preserve">Source: American CommunitySurvey, 2009-2013 5-Year Averages, Table S1401: SCHOOL ENROLLMENT </t>
  </si>
  <si>
    <t>Margin of Error (+/-)</t>
  </si>
  <si>
    <t>6th-8th Enrollment</t>
  </si>
  <si>
    <t>Notes: This appendix is organized at the building level, and lists addresses for each school program's unique ID defined by OSSE's School and LEA Infromation Management System (SLIMS).</t>
  </si>
  <si>
    <t xml:space="preserve">Appendix 6: Capacity and Utilization of DCPS School Buildings Serving 6th-8th Grades </t>
  </si>
  <si>
    <t>Achievement Prep PCS – Wahler Place Middle</t>
  </si>
  <si>
    <t>BASIS DC PCS</t>
  </si>
  <si>
    <t>Capital City PCS – Middle School</t>
  </si>
  <si>
    <t>Capitol Hill Montessori @ Logan</t>
  </si>
  <si>
    <t>Center City PCS – Brightwood</t>
  </si>
  <si>
    <t>Center City PCS – Capitol Hill</t>
  </si>
  <si>
    <t>Center City PCS – Congress Heights</t>
  </si>
  <si>
    <t>Center City PCS – Petworth</t>
  </si>
  <si>
    <t>Center City PCS – Shaw</t>
  </si>
  <si>
    <t>Center City PCS – Trinidad</t>
  </si>
  <si>
    <t>Cesar Chavez PCS for Public Policy – Chavez Prep</t>
  </si>
  <si>
    <t>Cesar Chavez PCS for Public Policy – Parkside Middle School</t>
  </si>
  <si>
    <t>Columbia Heights Education Campus 6–8 (CHEC)</t>
  </si>
  <si>
    <t>DC Prep PCS – Edgewood Middle</t>
  </si>
  <si>
    <t>Democracy Prep Congress Heights PCS</t>
  </si>
  <si>
    <t>E.L. Haynes PCS – Middle School</t>
  </si>
  <si>
    <t>Excel Academy PCS – LEAD</t>
  </si>
  <si>
    <t>Friendship PCS – Blow-Pierce Middle</t>
  </si>
  <si>
    <t>Friendship PCS – Chamberlain Middle</t>
  </si>
  <si>
    <t>Friendship PCS – Technology Preparatory Academy</t>
  </si>
  <si>
    <t>Friendship PCS – Woodridge Middle</t>
  </si>
  <si>
    <t>Hope Community PCS – Tolson</t>
  </si>
  <si>
    <t>Howard University Middle School of Mathematics and Science PCS</t>
  </si>
  <si>
    <t>KIPP DC – AIM Academy PCS</t>
  </si>
  <si>
    <t>KIPP DC – Northeast Academy PCS</t>
  </si>
  <si>
    <t>KIPP DC – WILL Academy PCS</t>
  </si>
  <si>
    <t>Paul Public Charter School – Middle School</t>
  </si>
  <si>
    <t>Perry Street Preparatory PCS</t>
  </si>
  <si>
    <t>Somerset Preparatory Academy PCS</t>
  </si>
  <si>
    <t>Washington Latin PCS – Middle School</t>
  </si>
  <si>
    <t>William E. Doar, Jr. PCS for the Performing Arts</t>
  </si>
  <si>
    <t>Brookland EC @ Bunker Hill</t>
  </si>
  <si>
    <t>Johnson MS</t>
  </si>
  <si>
    <t>LaSalle-Backus EC</t>
  </si>
  <si>
    <t>Mary McLeod Bethune Day Academy PCS – Slowe Campus</t>
  </si>
  <si>
    <t>School Without Walls @ Francis Stevens</t>
  </si>
  <si>
    <t>Stuart-Hobson MS (Capitol Hill Cluster)</t>
  </si>
  <si>
    <t>Walker-Jones EC</t>
  </si>
  <si>
    <t>Capital City PCS – Middle School; Capital City PCS – Lower School; Capital City PCS – High School</t>
  </si>
  <si>
    <t>Cesar Chavez PCS for Public Policy – Parkside MS; Cesar Chavez PCS for Public Policy – Parkside HS</t>
  </si>
  <si>
    <r>
      <t xml:space="preserve">Democracy Prep Congress Heights PCS </t>
    </r>
    <r>
      <rPr>
        <i/>
        <sz val="11"/>
        <color theme="1"/>
        <rFont val="Calibri"/>
        <family val="2"/>
        <scheme val="minor"/>
      </rPr>
      <t>(co-locating with Imagine SE PCS)</t>
    </r>
  </si>
  <si>
    <t>Friendship PCS – Blow-Pierce Middle; Friendship PCS – Blow-Pierce Elementary</t>
  </si>
  <si>
    <t>Friendship PCS – Chamberlain Middle; Friendship PCS – Chamberlain Elementary</t>
  </si>
  <si>
    <t>364/363</t>
  </si>
  <si>
    <t>Friendship PCS – Woodridge Middle; Friendship PCS – Woodridge Elementary</t>
  </si>
  <si>
    <t>KIPP DC – AIM Academy PCS; KIPP DC – Discover Academy PCS; KIPP DC – Heights Academy PCS</t>
  </si>
  <si>
    <t>KIPP DC – Connect Academy PCS; KIPP DC – Spring Academy PCS; KIPP DC – Northeast Academy PCS</t>
  </si>
  <si>
    <t>209/214/242</t>
  </si>
  <si>
    <t>KIPP DC – Grow Academy PCS; KIPP DC – Lead Academy PCS; KIPP DC – WILL Academy PCS</t>
  </si>
  <si>
    <t>Mary McLeod Bethune PCS – Slowe Campus</t>
  </si>
  <si>
    <t>Paul PCS – Middle School; Paul PCS – International High School</t>
  </si>
  <si>
    <t>170/222</t>
  </si>
  <si>
    <r>
      <t xml:space="preserve">Perry Street Preparatory PCS </t>
    </r>
    <r>
      <rPr>
        <i/>
        <sz val="11"/>
        <color theme="1"/>
        <rFont val="Calibri"/>
        <family val="2"/>
        <scheme val="minor"/>
      </rPr>
      <t>(co-locating with LAMB PCS)</t>
    </r>
  </si>
  <si>
    <t>Washington Latin PCS – Middle School;  Washington Latin PCS – Upper School</t>
  </si>
  <si>
    <t>125/1118</t>
  </si>
  <si>
    <t>182/184/1207</t>
  </si>
  <si>
    <t>Excel Academy PCS – DREAM; Excel Academy PCS – LEAD</t>
  </si>
  <si>
    <t>1113/1211</t>
  </si>
  <si>
    <t>366/365</t>
  </si>
  <si>
    <t>Capitol Hill Montessori@ Logan</t>
  </si>
  <si>
    <t>McKinley Middle School; McKinley Technology High School</t>
  </si>
  <si>
    <t>Oyster-Adams Bilingual School (Adams)</t>
  </si>
  <si>
    <r>
      <t>Total Enrollment 
(all grades)</t>
    </r>
    <r>
      <rPr>
        <b/>
        <vertAlign val="superscript"/>
        <sz val="11"/>
        <color theme="0"/>
        <rFont val="Calibri"/>
        <family val="2"/>
        <scheme val="minor"/>
      </rPr>
      <t>1</t>
    </r>
  </si>
  <si>
    <r>
      <t>Number of Buildings</t>
    </r>
    <r>
      <rPr>
        <b/>
        <vertAlign val="superscript"/>
        <sz val="11"/>
        <color theme="0"/>
        <rFont val="Calibri"/>
        <family val="2"/>
        <scheme val="minor"/>
      </rPr>
      <t>2</t>
    </r>
  </si>
  <si>
    <r>
      <t>KIPP DC – KEY Academy PCS</t>
    </r>
    <r>
      <rPr>
        <vertAlign val="superscript"/>
        <sz val="11"/>
        <color theme="1"/>
        <rFont val="Calibri"/>
        <family val="2"/>
        <scheme val="minor"/>
      </rPr>
      <t>4</t>
    </r>
  </si>
  <si>
    <r>
      <t>Tree of Life Community PCS</t>
    </r>
    <r>
      <rPr>
        <vertAlign val="superscript"/>
        <sz val="11"/>
        <color theme="1"/>
        <rFont val="Calibri"/>
        <family val="2"/>
        <scheme val="minor"/>
      </rPr>
      <t>5</t>
    </r>
  </si>
  <si>
    <t>Appendix 2: Academic Programs at Schools Serving 6th-8th Grades in SY2014-15</t>
  </si>
  <si>
    <t>Notes: This appendix is organized at the school level, based on a school's unique code that is defined by OSSE's School and LEA Infromation Management System (SLIMS).</t>
  </si>
  <si>
    <t>Appendix 4: PCS Building Enrollment and Program Capacity Serving 6th-8th Grades in SY2014-15</t>
  </si>
  <si>
    <r>
      <t xml:space="preserve">1 </t>
    </r>
    <r>
      <rPr>
        <sz val="10"/>
        <color rgb="FF000000"/>
        <rFont val="Calibri"/>
        <family val="2"/>
        <scheme val="minor"/>
      </rPr>
      <t xml:space="preserve">Total building enrollment includes all grades in the facility, which can include more than 6-8 grades. </t>
    </r>
  </si>
  <si>
    <r>
      <t>KIPP DC – KEY Academy PCS</t>
    </r>
    <r>
      <rPr>
        <vertAlign val="superscript"/>
        <sz val="11"/>
        <color theme="1"/>
        <rFont val="Calibri"/>
        <family val="2"/>
        <scheme val="minor"/>
      </rPr>
      <t>3</t>
    </r>
    <r>
      <rPr>
        <sz val="11"/>
        <color theme="1"/>
        <rFont val="Calibri"/>
        <family val="2"/>
        <scheme val="minor"/>
      </rPr>
      <t>; KIPP DC – LEAP Academy PCS; KIPP DC – Promise Academy PCS</t>
    </r>
  </si>
  <si>
    <t>Notes: This appendix is organized at the building level and lists multiple addresses for each school's unique ID defined by OSSE's School and LEA Infromation Management System (SLIMS).</t>
  </si>
  <si>
    <t xml:space="preserve">*PCSB inputted the program capacity for the schools that did not respond by taking  125% of the school's SY2014-15 audited enrollment. </t>
  </si>
  <si>
    <t>Appendix 5: DCPS Building Enrollment and Program Capacity Serving 6th-8th Grades</t>
  </si>
  <si>
    <t>The following table shows the location of each school's building, its total enrollment, the number and share of enrollment that is just 6th-8th, and programmatic capacities.</t>
  </si>
  <si>
    <t>Note: This appendix is organized at the building level and lists addresses for each school's unique ID defined by OSSE's School and LEA Infromation Management System (SLIMS).</t>
  </si>
  <si>
    <t>The following table shows the percent utilization of the full building for each DCPS school serving grades 6-8. Because some schools serve grades besides 6-8, the utilization rate may include utilization for non-6-8 seats.  This table also highlights the boundary participation rates and the percentage of in-boundary students enrolled at the school (see below for more details on how these measures are calculated).</t>
  </si>
  <si>
    <r>
      <rPr>
        <vertAlign val="superscript"/>
        <sz val="10"/>
        <color rgb="FF000000"/>
        <rFont val="Calibri"/>
        <family val="2"/>
        <scheme val="minor"/>
      </rPr>
      <t xml:space="preserve">2 </t>
    </r>
    <r>
      <rPr>
        <sz val="10"/>
        <color rgb="FF000000"/>
        <rFont val="Calibri"/>
        <family val="2"/>
        <scheme val="minor"/>
      </rPr>
      <t xml:space="preserve">PCS programmatic capacity reflects the maximum number of students that can be housed at the school building given the schools’ existing educational programs, class size, and staffing. PCS program capacities were self-reported by each public charter LEA in a survey for SY15-16 administered by PCSB and developed in partnership with the DME. The response rate for the program capacity survey question was 94%. </t>
    </r>
  </si>
  <si>
    <r>
      <rPr>
        <vertAlign val="superscript"/>
        <sz val="10"/>
        <color rgb="FF000000"/>
        <rFont val="Calibri"/>
        <family val="2"/>
        <scheme val="minor"/>
      </rPr>
      <t xml:space="preserve">2 </t>
    </r>
    <r>
      <rPr>
        <sz val="10"/>
        <color rgb="FF000000"/>
        <rFont val="Calibri"/>
        <family val="2"/>
        <scheme val="minor"/>
      </rPr>
      <t>DCPS programmatic capacity reflect the maximum number of students that can be housed at the school building given the schools’ existing educational programs, class size, and staffing. DCPS program capacities were developed by DGS, using consistent DCPS Educational Specification guidelines across all schools.</t>
    </r>
  </si>
  <si>
    <r>
      <t xml:space="preserve">3 </t>
    </r>
    <r>
      <rPr>
        <sz val="10"/>
        <color rgb="FF000000"/>
        <rFont val="Calibri"/>
        <family val="2"/>
        <scheme val="minor"/>
      </rPr>
      <t xml:space="preserve">% of In-boundary enrollment is the number of students attending the school who live in the boundary divided by the total school enrollment as of SY14-15 . The number of in-boundary students is the numerator and the number of students enrolled at the school program is the denominator.                                                                                               </t>
    </r>
  </si>
  <si>
    <r>
      <rPr>
        <vertAlign val="superscript"/>
        <sz val="10"/>
        <color theme="1"/>
        <rFont val="Calibri"/>
        <family val="2"/>
        <scheme val="minor"/>
      </rPr>
      <t xml:space="preserve">2 </t>
    </r>
    <r>
      <rPr>
        <sz val="10"/>
        <color theme="1"/>
        <rFont val="Calibri"/>
        <family val="2"/>
        <scheme val="minor"/>
      </rPr>
      <t xml:space="preserve">This column highlights the number of buildings associated with each school program's unique ID (defined by SLIMS). </t>
    </r>
  </si>
  <si>
    <r>
      <rPr>
        <vertAlign val="superscript"/>
        <sz val="10"/>
        <color rgb="FF000000"/>
        <rFont val="Calibri"/>
        <family val="2"/>
        <scheme val="minor"/>
      </rPr>
      <t xml:space="preserve">3 </t>
    </r>
    <r>
      <rPr>
        <sz val="10"/>
        <color rgb="FF000000"/>
        <rFont val="Calibri"/>
        <family val="2"/>
        <scheme val="minor"/>
      </rPr>
      <t xml:space="preserve">The Community Academy Public Charter School's charter was revoked by PCSB at the end of SY14-15. Friendship PCS assumed operations in SY15-16.                                                                                                                </t>
    </r>
  </si>
  <si>
    <r>
      <rPr>
        <vertAlign val="superscript"/>
        <sz val="10"/>
        <color rgb="FF000000"/>
        <rFont val="Calibri"/>
        <family val="2"/>
        <scheme val="minor"/>
      </rPr>
      <t xml:space="preserve">4 </t>
    </r>
    <r>
      <rPr>
        <sz val="10"/>
        <color rgb="FF000000"/>
        <rFont val="Calibri"/>
        <family val="2"/>
        <scheme val="minor"/>
      </rPr>
      <t>One student was mis-attributed to KIPP College Prep in the October 2014 OSSE Audited Enrollment file and was added to the KIPP Key Academy enrollment count.</t>
    </r>
  </si>
  <si>
    <r>
      <rPr>
        <vertAlign val="superscript"/>
        <sz val="10"/>
        <color rgb="FF000000"/>
        <rFont val="Calibri"/>
        <family val="2"/>
        <scheme val="minor"/>
      </rPr>
      <t xml:space="preserve">5 </t>
    </r>
    <r>
      <rPr>
        <sz val="10"/>
        <color rgb="FF000000"/>
        <rFont val="Calibri"/>
        <family val="2"/>
        <scheme val="minor"/>
      </rPr>
      <t>Closed in SY 15-16</t>
    </r>
  </si>
  <si>
    <r>
      <rPr>
        <vertAlign val="superscript"/>
        <sz val="10"/>
        <color rgb="FF000000"/>
        <rFont val="Calibri"/>
        <family val="2"/>
        <scheme val="minor"/>
      </rPr>
      <t xml:space="preserve">3 </t>
    </r>
    <r>
      <rPr>
        <sz val="10"/>
        <color rgb="FF000000"/>
        <rFont val="Calibri"/>
        <family val="2"/>
        <scheme val="minor"/>
      </rPr>
      <t>One student was mis-attributed to KIPP College Prep in the October 2014 OSSE Audited Enrollment file and was added to the KIPP Key Academy enrollment count.</t>
    </r>
  </si>
  <si>
    <r>
      <t xml:space="preserve">2 </t>
    </r>
    <r>
      <rPr>
        <sz val="10"/>
        <color rgb="FF000000"/>
        <rFont val="Calibri"/>
        <family val="2"/>
        <scheme val="minor"/>
      </rPr>
      <t>Boundary participation rate is the percent of public school students living in each specific DCPS school’s boundary who attend the school. The numerator is the number of in-boundary students attending the school and the denominator is all public 6-8 grade students living in the boundary.</t>
    </r>
  </si>
  <si>
    <r>
      <rPr>
        <vertAlign val="superscript"/>
        <sz val="10"/>
        <color rgb="FF000000"/>
        <rFont val="Calibri"/>
        <family val="2"/>
        <scheme val="minor"/>
      </rPr>
      <t xml:space="preserve">1 </t>
    </r>
    <r>
      <rPr>
        <sz val="10"/>
        <color rgb="FF000000"/>
        <rFont val="Calibri"/>
        <family val="2"/>
        <scheme val="minor"/>
      </rPr>
      <t>Total enrollment includes all grades associated with a school program's ID.</t>
    </r>
  </si>
  <si>
    <t>**In order to approximate SY14-15 programmatic capacities, there were instances where SY2015-16 self-reported program capacities could not be used because the school moved building locations between SY2014-15 and SY2015-16 or closed entirely in SY2015-16. In these instances, the DME used the school's 2014-15 audited enrollment figure as a proxy for program capacity for that SY14-15 building.</t>
  </si>
  <si>
    <r>
      <t xml:space="preserve">1 </t>
    </r>
    <r>
      <rPr>
        <sz val="10"/>
        <color rgb="FF000000"/>
        <rFont val="Calibri"/>
        <family val="2"/>
        <scheme val="minor"/>
      </rPr>
      <t>Total building enrollment includes all grades in the facility, which can include more than 6-8 grades.</t>
    </r>
  </si>
  <si>
    <t>Paul PCS – Middle School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</si>
</sst>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u/>
      <sz val="11"/>
      <color indexed="1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2"/>
      <color theme="1"/>
      <name val="Calibri"/>
      <family val="2"/>
      <scheme val="minor"/>
    </font>
    <font>
      <sz val="12"/>
      <color indexed="8"/>
      <name val="Calibri"/>
      <family val="2"/>
    </font>
    <font>
      <sz val="10"/>
      <color rgb="FF000000"/>
      <name val="Arial"/>
      <family val="2"/>
    </font>
    <font>
      <sz val="8"/>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Calibri"/>
      <family val="2"/>
      <scheme val="minor"/>
    </font>
    <font>
      <b/>
      <vertAlign val="superscript"/>
      <sz val="11"/>
      <color theme="0"/>
      <name val="Calibri"/>
      <family val="2"/>
      <scheme val="minor"/>
    </font>
    <font>
      <sz val="10"/>
      <color theme="1"/>
      <name val="Calibri"/>
      <family val="2"/>
      <scheme val="minor"/>
    </font>
    <font>
      <sz val="10"/>
      <color rgb="FF000000"/>
      <name val="Calibri"/>
      <family val="2"/>
      <scheme val="minor"/>
    </font>
    <font>
      <vertAlign val="superscript"/>
      <sz val="10"/>
      <color rgb="FF000000"/>
      <name val="Calibri"/>
      <family val="2"/>
      <scheme val="minor"/>
    </font>
    <font>
      <vertAlign val="superscript"/>
      <sz val="10"/>
      <color theme="1"/>
      <name val="Calibri"/>
      <family val="2"/>
      <scheme val="minor"/>
    </font>
    <font>
      <vertAlign val="superscript"/>
      <sz val="11"/>
      <color theme="1"/>
      <name val="Calibri"/>
      <family val="2"/>
      <scheme val="minor"/>
    </font>
    <font>
      <b/>
      <sz val="11"/>
      <color rgb="FF1F497D"/>
      <name val="Calibri"/>
      <family val="2"/>
      <scheme val="minor"/>
    </font>
    <font>
      <vertAlign val="superscript"/>
      <sz val="5.95"/>
      <color rgb="FF000000"/>
      <name val="Calibri"/>
      <family val="2"/>
      <scheme val="minor"/>
    </font>
    <font>
      <b/>
      <sz val="14"/>
      <color theme="1"/>
      <name val="Calibri"/>
      <family val="2"/>
      <scheme val="minor"/>
    </font>
    <font>
      <sz val="10"/>
      <name val="Calibri"/>
      <family val="2"/>
      <scheme val="minor"/>
    </font>
    <font>
      <i/>
      <sz val="11"/>
      <color theme="1"/>
      <name val="Calibri"/>
      <family val="2"/>
      <scheme val="minor"/>
    </font>
    <font>
      <sz val="11"/>
      <color rgb="FF000000"/>
      <name val="Calibri"/>
      <family val="2"/>
      <scheme val="minor"/>
    </font>
    <font>
      <vertAlign val="superscript"/>
      <sz val="10"/>
      <name val="Calibri"/>
      <family val="2"/>
      <scheme val="minor"/>
    </font>
    <font>
      <b/>
      <sz val="12"/>
      <color theme="1"/>
      <name val="Wingdings"/>
      <charset val="2"/>
    </font>
    <font>
      <sz val="11"/>
      <color theme="1"/>
      <name val="Calibri"/>
      <family val="2"/>
    </font>
    <font>
      <b/>
      <sz val="12"/>
      <color theme="1"/>
      <name val="Calibri"/>
      <family val="2"/>
      <scheme val="minor"/>
    </font>
    <font>
      <b/>
      <sz val="11"/>
      <color rgb="FFFFFFFF"/>
      <name val="Calibri"/>
      <family val="2"/>
      <scheme val="minor"/>
    </font>
    <font>
      <b/>
      <sz val="10"/>
      <color rgb="FFFFFFFF"/>
      <name val="Calibri"/>
      <family val="2"/>
      <scheme val="minor"/>
    </font>
    <font>
      <b/>
      <sz val="10"/>
      <color rgb="FF000000"/>
      <name val="Calibri"/>
      <family val="2"/>
      <scheme val="minor"/>
    </font>
  </fonts>
  <fills count="6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bgColor theme="4"/>
      </patternFill>
    </fill>
    <fill>
      <patternFill patternType="solid">
        <fgColor theme="4" tint="0.79998168889431442"/>
        <bgColor theme="4" tint="0.79998168889431442"/>
      </patternFill>
    </fill>
    <fill>
      <patternFill patternType="solid">
        <fgColor rgb="FFDCE6F1"/>
        <bgColor indexed="64"/>
      </patternFill>
    </fill>
    <fill>
      <patternFill patternType="solid">
        <fgColor rgb="FF4F81BD"/>
        <bgColor indexed="64"/>
      </patternFill>
    </fill>
    <fill>
      <patternFill patternType="solid">
        <fgColor rgb="FFFFFFFF"/>
        <bgColor indexed="64"/>
      </patternFill>
    </fill>
    <fill>
      <patternFill patternType="solid">
        <fgColor theme="4"/>
        <bgColor indexed="64"/>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medium">
        <color rgb="FF4F81BD"/>
      </left>
      <right style="medium">
        <color rgb="FF4F81BD"/>
      </right>
      <top style="thin">
        <color rgb="FFA6B6CB"/>
      </top>
      <bottom style="thin">
        <color rgb="FFA6B6CB"/>
      </bottom>
      <diagonal/>
    </border>
    <border>
      <left style="thin">
        <color indexed="64"/>
      </left>
      <right style="medium">
        <color rgb="FF4F81BD"/>
      </right>
      <top/>
      <bottom style="thin">
        <color rgb="FFA6B6CB"/>
      </bottom>
      <diagonal/>
    </border>
    <border>
      <left style="medium">
        <color rgb="FF4F81BD"/>
      </left>
      <right style="medium">
        <color rgb="FF4F81BD"/>
      </right>
      <top/>
      <bottom style="thin">
        <color rgb="FFA6B6CB"/>
      </bottom>
      <diagonal/>
    </border>
    <border>
      <left style="thin">
        <color indexed="64"/>
      </left>
      <right style="medium">
        <color rgb="FF4F81BD"/>
      </right>
      <top style="thin">
        <color rgb="FFA6B6CB"/>
      </top>
      <bottom style="thin">
        <color rgb="FFA6B6CB"/>
      </bottom>
      <diagonal/>
    </border>
    <border>
      <left style="thin">
        <color indexed="64"/>
      </left>
      <right style="medium">
        <color rgb="FF4F81BD"/>
      </right>
      <top style="thin">
        <color rgb="FFA6B6CB"/>
      </top>
      <bottom style="thin">
        <color indexed="64"/>
      </bottom>
      <diagonal/>
    </border>
    <border>
      <left style="medium">
        <color rgb="FF4F81BD"/>
      </left>
      <right style="medium">
        <color rgb="FF4F81BD"/>
      </right>
      <top style="thin">
        <color rgb="FFA6B6CB"/>
      </top>
      <bottom style="thin">
        <color indexed="64"/>
      </bottom>
      <diagonal/>
    </border>
    <border>
      <left style="thin">
        <color auto="1"/>
      </left>
      <right style="thin">
        <color auto="1"/>
      </right>
      <top style="thin">
        <color indexed="64"/>
      </top>
      <bottom style="thin">
        <color indexed="64"/>
      </bottom>
      <diagonal/>
    </border>
    <border>
      <left/>
      <right/>
      <top style="thin">
        <color indexed="64"/>
      </top>
      <bottom/>
      <diagonal/>
    </border>
    <border>
      <left style="medium">
        <color rgb="FF4F81BD"/>
      </left>
      <right style="thin">
        <color indexed="64"/>
      </right>
      <top/>
      <bottom style="thin">
        <color rgb="FFA6B6CB"/>
      </bottom>
      <diagonal/>
    </border>
    <border>
      <left style="medium">
        <color rgb="FF4F81BD"/>
      </left>
      <right style="thin">
        <color indexed="64"/>
      </right>
      <top style="thin">
        <color rgb="FFA6B6CB"/>
      </top>
      <bottom style="thin">
        <color rgb="FFA6B6CB"/>
      </bottom>
      <diagonal/>
    </border>
    <border>
      <left style="medium">
        <color rgb="FF4F81BD"/>
      </left>
      <right style="thin">
        <color indexed="64"/>
      </right>
      <top style="thin">
        <color rgb="FFA6B6CB"/>
      </top>
      <bottom style="thin">
        <color indexed="64"/>
      </bottom>
      <diagonal/>
    </border>
  </borders>
  <cellStyleXfs count="218">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8" fillId="33" borderId="0" applyNumberFormat="0" applyBorder="0" applyAlignment="0" applyProtection="0"/>
    <xf numFmtId="0" fontId="1" fillId="14" borderId="0" applyNumberFormat="0" applyBorder="0" applyAlignment="0" applyProtection="0"/>
    <xf numFmtId="0" fontId="18" fillId="34" borderId="0" applyNumberFormat="0" applyBorder="0" applyAlignment="0" applyProtection="0"/>
    <xf numFmtId="0" fontId="1" fillId="18" borderId="0" applyNumberFormat="0" applyBorder="0" applyAlignment="0" applyProtection="0"/>
    <xf numFmtId="0" fontId="18" fillId="35" borderId="0" applyNumberFormat="0" applyBorder="0" applyAlignment="0" applyProtection="0"/>
    <xf numFmtId="0" fontId="1" fillId="22" borderId="0" applyNumberFormat="0" applyBorder="0" applyAlignment="0" applyProtection="0"/>
    <xf numFmtId="0" fontId="18" fillId="36" borderId="0" applyNumberFormat="0" applyBorder="0" applyAlignment="0" applyProtection="0"/>
    <xf numFmtId="0" fontId="1" fillId="26" borderId="0" applyNumberFormat="0" applyBorder="0" applyAlignment="0" applyProtection="0"/>
    <xf numFmtId="0" fontId="18" fillId="37" borderId="0" applyNumberFormat="0" applyBorder="0" applyAlignment="0" applyProtection="0"/>
    <xf numFmtId="0" fontId="1" fillId="30" borderId="0" applyNumberFormat="0" applyBorder="0" applyAlignment="0" applyProtection="0"/>
    <xf numFmtId="0" fontId="18" fillId="38" borderId="0" applyNumberFormat="0" applyBorder="0" applyAlignment="0" applyProtection="0"/>
    <xf numFmtId="0" fontId="1" fillId="11" borderId="0" applyNumberFormat="0" applyBorder="0" applyAlignment="0" applyProtection="0"/>
    <xf numFmtId="0" fontId="18" fillId="39" borderId="0" applyNumberFormat="0" applyBorder="0" applyAlignment="0" applyProtection="0"/>
    <xf numFmtId="0" fontId="1" fillId="15" borderId="0" applyNumberFormat="0" applyBorder="0" applyAlignment="0" applyProtection="0"/>
    <xf numFmtId="0" fontId="18" fillId="40" borderId="0" applyNumberFormat="0" applyBorder="0" applyAlignment="0" applyProtection="0"/>
    <xf numFmtId="0" fontId="1" fillId="19" borderId="0" applyNumberFormat="0" applyBorder="0" applyAlignment="0" applyProtection="0"/>
    <xf numFmtId="0" fontId="18" fillId="41" borderId="0" applyNumberFormat="0" applyBorder="0" applyAlignment="0" applyProtection="0"/>
    <xf numFmtId="0" fontId="1" fillId="23" borderId="0" applyNumberFormat="0" applyBorder="0" applyAlignment="0" applyProtection="0"/>
    <xf numFmtId="0" fontId="18" fillId="36" borderId="0" applyNumberFormat="0" applyBorder="0" applyAlignment="0" applyProtection="0"/>
    <xf numFmtId="0" fontId="1" fillId="27" borderId="0" applyNumberFormat="0" applyBorder="0" applyAlignment="0" applyProtection="0"/>
    <xf numFmtId="0" fontId="18" fillId="39" borderId="0" applyNumberFormat="0" applyBorder="0" applyAlignment="0" applyProtection="0"/>
    <xf numFmtId="0" fontId="1" fillId="31" borderId="0" applyNumberFormat="0" applyBorder="0" applyAlignment="0" applyProtection="0"/>
    <xf numFmtId="0" fontId="18" fillId="42" borderId="0" applyNumberFormat="0" applyBorder="0" applyAlignment="0" applyProtection="0"/>
    <xf numFmtId="0" fontId="17" fillId="12" borderId="0" applyNumberFormat="0" applyBorder="0" applyAlignment="0" applyProtection="0"/>
    <xf numFmtId="0" fontId="19" fillId="43" borderId="0" applyNumberFormat="0" applyBorder="0" applyAlignment="0" applyProtection="0"/>
    <xf numFmtId="0" fontId="17" fillId="16" borderId="0" applyNumberFormat="0" applyBorder="0" applyAlignment="0" applyProtection="0"/>
    <xf numFmtId="0" fontId="19" fillId="40" borderId="0" applyNumberFormat="0" applyBorder="0" applyAlignment="0" applyProtection="0"/>
    <xf numFmtId="0" fontId="17" fillId="20" borderId="0" applyNumberFormat="0" applyBorder="0" applyAlignment="0" applyProtection="0"/>
    <xf numFmtId="0" fontId="19" fillId="41" borderId="0" applyNumberFormat="0" applyBorder="0" applyAlignment="0" applyProtection="0"/>
    <xf numFmtId="0" fontId="17" fillId="24" borderId="0" applyNumberFormat="0" applyBorder="0" applyAlignment="0" applyProtection="0"/>
    <xf numFmtId="0" fontId="19" fillId="44" borderId="0" applyNumberFormat="0" applyBorder="0" applyAlignment="0" applyProtection="0"/>
    <xf numFmtId="0" fontId="17" fillId="28" borderId="0" applyNumberFormat="0" applyBorder="0" applyAlignment="0" applyProtection="0"/>
    <xf numFmtId="0" fontId="19" fillId="45" borderId="0" applyNumberFormat="0" applyBorder="0" applyAlignment="0" applyProtection="0"/>
    <xf numFmtId="0" fontId="17" fillId="32" borderId="0" applyNumberFormat="0" applyBorder="0" applyAlignment="0" applyProtection="0"/>
    <xf numFmtId="0" fontId="19" fillId="46" borderId="0" applyNumberFormat="0" applyBorder="0" applyAlignment="0" applyProtection="0"/>
    <xf numFmtId="0" fontId="17" fillId="9" borderId="0" applyNumberFormat="0" applyBorder="0" applyAlignment="0" applyProtection="0"/>
    <xf numFmtId="0" fontId="19" fillId="47" borderId="0" applyNumberFormat="0" applyBorder="0" applyAlignment="0" applyProtection="0"/>
    <xf numFmtId="0" fontId="17" fillId="13" borderId="0" applyNumberFormat="0" applyBorder="0" applyAlignment="0" applyProtection="0"/>
    <xf numFmtId="0" fontId="19" fillId="48" borderId="0" applyNumberFormat="0" applyBorder="0" applyAlignment="0" applyProtection="0"/>
    <xf numFmtId="0" fontId="17" fillId="17" borderId="0" applyNumberFormat="0" applyBorder="0" applyAlignment="0" applyProtection="0"/>
    <xf numFmtId="0" fontId="19" fillId="49" borderId="0" applyNumberFormat="0" applyBorder="0" applyAlignment="0" applyProtection="0"/>
    <xf numFmtId="0" fontId="17" fillId="21" borderId="0" applyNumberFormat="0" applyBorder="0" applyAlignment="0" applyProtection="0"/>
    <xf numFmtId="0" fontId="19" fillId="44" borderId="0" applyNumberFormat="0" applyBorder="0" applyAlignment="0" applyProtection="0"/>
    <xf numFmtId="0" fontId="17" fillId="25" borderId="0" applyNumberFormat="0" applyBorder="0" applyAlignment="0" applyProtection="0"/>
    <xf numFmtId="0" fontId="19" fillId="45" borderId="0" applyNumberFormat="0" applyBorder="0" applyAlignment="0" applyProtection="0"/>
    <xf numFmtId="0" fontId="17" fillId="29" borderId="0" applyNumberFormat="0" applyBorder="0" applyAlignment="0" applyProtection="0"/>
    <xf numFmtId="0" fontId="19" fillId="50" borderId="0" applyNumberFormat="0" applyBorder="0" applyAlignment="0" applyProtection="0"/>
    <xf numFmtId="0" fontId="7" fillId="3" borderId="0" applyNumberFormat="0" applyBorder="0" applyAlignment="0" applyProtection="0"/>
    <xf numFmtId="0" fontId="20" fillId="34" borderId="0" applyNumberFormat="0" applyBorder="0" applyAlignment="0" applyProtection="0"/>
    <xf numFmtId="0" fontId="11" fillId="6" borderId="4" applyNumberFormat="0" applyAlignment="0" applyProtection="0"/>
    <xf numFmtId="0" fontId="21" fillId="51" borderId="10" applyNumberFormat="0" applyAlignment="0" applyProtection="0"/>
    <xf numFmtId="0" fontId="13" fillId="7" borderId="7" applyNumberFormat="0" applyAlignment="0" applyProtection="0"/>
    <xf numFmtId="0" fontId="22" fillId="52" borderId="11" applyNumberFormat="0" applyAlignment="0" applyProtection="0"/>
    <xf numFmtId="43" fontId="23" fillId="0" borderId="0" applyFont="0" applyFill="0" applyBorder="0" applyAlignment="0" applyProtection="0"/>
    <xf numFmtId="43" fontId="24"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alignment vertical="center"/>
    </xf>
    <xf numFmtId="43" fontId="24" fillId="0" borderId="0" applyFont="0" applyFill="0" applyBorder="0" applyAlignment="0" applyProtection="0">
      <alignment vertical="center"/>
    </xf>
    <xf numFmtId="43" fontId="24" fillId="0" borderId="0" applyFont="0" applyFill="0" applyBorder="0" applyAlignment="0" applyProtection="0"/>
    <xf numFmtId="43" fontId="24" fillId="0" borderId="0" applyFont="0" applyFill="0" applyBorder="0" applyAlignment="0" applyProtection="0"/>
    <xf numFmtId="43" fontId="23" fillId="0" borderId="0" applyFont="0" applyFill="0" applyBorder="0" applyAlignment="0" applyProtection="0"/>
    <xf numFmtId="41" fontId="24" fillId="0" borderId="0" applyFont="0" applyFill="0" applyBorder="0" applyAlignment="0" applyProtection="0">
      <alignment vertical="center"/>
    </xf>
    <xf numFmtId="44" fontId="24" fillId="0" borderId="0" applyFont="0" applyFill="0" applyBorder="0" applyAlignment="0" applyProtection="0">
      <alignment vertical="center"/>
    </xf>
    <xf numFmtId="44" fontId="24" fillId="0" borderId="0" applyFont="0" applyFill="0" applyBorder="0" applyAlignment="0" applyProtection="0">
      <alignment vertical="center"/>
    </xf>
    <xf numFmtId="42" fontId="24" fillId="0" borderId="0" applyFont="0" applyFill="0" applyBorder="0" applyAlignment="0" applyProtection="0">
      <alignment vertical="center"/>
    </xf>
    <xf numFmtId="0" fontId="15" fillId="0" borderId="0" applyNumberFormat="0" applyFill="0" applyBorder="0" applyAlignment="0" applyProtection="0"/>
    <xf numFmtId="0" fontId="25" fillId="0" borderId="0" applyNumberFormat="0" applyFill="0" applyBorder="0" applyAlignment="0" applyProtection="0"/>
    <xf numFmtId="0" fontId="6" fillId="2" borderId="0" applyNumberFormat="0" applyBorder="0" applyAlignment="0" applyProtection="0"/>
    <xf numFmtId="0" fontId="26" fillId="35" borderId="0" applyNumberFormat="0" applyBorder="0" applyAlignment="0" applyProtection="0"/>
    <xf numFmtId="0" fontId="3" fillId="0" borderId="1" applyNumberFormat="0" applyFill="0" applyAlignment="0" applyProtection="0"/>
    <xf numFmtId="0" fontId="27" fillId="0" borderId="12" applyNumberFormat="0" applyFill="0" applyAlignment="0" applyProtection="0"/>
    <xf numFmtId="0" fontId="4" fillId="0" borderId="2" applyNumberFormat="0" applyFill="0" applyAlignment="0" applyProtection="0"/>
    <xf numFmtId="0" fontId="28" fillId="0" borderId="13" applyNumberFormat="0" applyFill="0" applyAlignment="0" applyProtection="0"/>
    <xf numFmtId="0" fontId="5" fillId="0" borderId="3" applyNumberFormat="0" applyFill="0" applyAlignment="0" applyProtection="0"/>
    <xf numFmtId="0" fontId="29" fillId="0" borderId="14" applyNumberFormat="0" applyFill="0" applyAlignment="0" applyProtection="0"/>
    <xf numFmtId="0" fontId="5"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2" fillId="0" borderId="0" applyNumberFormat="0" applyFill="0" applyBorder="0" applyAlignment="0" applyProtection="0">
      <alignment vertical="center"/>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9" fillId="5" borderId="4" applyNumberFormat="0" applyAlignment="0" applyProtection="0"/>
    <xf numFmtId="0" fontId="33" fillId="38" borderId="10" applyNumberFormat="0" applyAlignment="0" applyProtection="0"/>
    <xf numFmtId="0" fontId="12" fillId="0" borderId="6" applyNumberFormat="0" applyFill="0" applyAlignment="0" applyProtection="0"/>
    <xf numFmtId="0" fontId="34" fillId="0" borderId="15" applyNumberFormat="0" applyFill="0" applyAlignment="0" applyProtection="0"/>
    <xf numFmtId="0" fontId="8" fillId="4" borderId="0" applyNumberFormat="0" applyBorder="0" applyAlignment="0" applyProtection="0"/>
    <xf numFmtId="0" fontId="35" fillId="53" borderId="0" applyNumberFormat="0" applyBorder="0" applyAlignment="0" applyProtection="0"/>
    <xf numFmtId="0" fontId="1" fillId="0" borderId="0"/>
    <xf numFmtId="0" fontId="23" fillId="0" borderId="0"/>
    <xf numFmtId="0" fontId="24" fillId="0" borderId="0"/>
    <xf numFmtId="0" fontId="23" fillId="0" borderId="0"/>
    <xf numFmtId="0" fontId="36" fillId="0" borderId="0"/>
    <xf numFmtId="0" fontId="23" fillId="0" borderId="0"/>
    <xf numFmtId="0" fontId="23" fillId="0" borderId="0"/>
    <xf numFmtId="0" fontId="37" fillId="0" borderId="0"/>
    <xf numFmtId="0" fontId="1" fillId="0" borderId="0"/>
    <xf numFmtId="0" fontId="23" fillId="0" borderId="0"/>
    <xf numFmtId="0" fontId="1" fillId="0" borderId="0"/>
    <xf numFmtId="0" fontId="23" fillId="0" borderId="0"/>
    <xf numFmtId="0" fontId="1" fillId="0" borderId="0"/>
    <xf numFmtId="0" fontId="36" fillId="0" borderId="0"/>
    <xf numFmtId="0" fontId="38" fillId="0" borderId="0"/>
    <xf numFmtId="0" fontId="39" fillId="0" borderId="0"/>
    <xf numFmtId="0" fontId="39" fillId="0" borderId="0"/>
    <xf numFmtId="0" fontId="24" fillId="0" borderId="0"/>
    <xf numFmtId="0" fontId="23" fillId="0" borderId="0"/>
    <xf numFmtId="0" fontId="23" fillId="0" borderId="0"/>
    <xf numFmtId="0" fontId="38" fillId="0" borderId="0"/>
    <xf numFmtId="0" fontId="24" fillId="0" borderId="0"/>
    <xf numFmtId="0" fontId="1" fillId="0" borderId="0"/>
    <xf numFmtId="0" fontId="23" fillId="0" borderId="0"/>
    <xf numFmtId="0" fontId="23" fillId="0" borderId="0"/>
    <xf numFmtId="0" fontId="23" fillId="0" borderId="0"/>
    <xf numFmtId="0" fontId="23" fillId="0" borderId="0"/>
    <xf numFmtId="0" fontId="1" fillId="0" borderId="0"/>
    <xf numFmtId="0" fontId="24" fillId="0" borderId="0"/>
    <xf numFmtId="0" fontId="23" fillId="0" borderId="0"/>
    <xf numFmtId="0" fontId="1" fillId="0" borderId="0"/>
    <xf numFmtId="0" fontId="23" fillId="0" borderId="0"/>
    <xf numFmtId="0" fontId="24" fillId="0" borderId="0"/>
    <xf numFmtId="0" fontId="23" fillId="0" borderId="0"/>
    <xf numFmtId="0" fontId="23" fillId="0" borderId="0"/>
    <xf numFmtId="0" fontId="23" fillId="0" borderId="0"/>
    <xf numFmtId="0" fontId="24" fillId="0" borderId="0">
      <alignment vertical="center"/>
    </xf>
    <xf numFmtId="0" fontId="1" fillId="8" borderId="8" applyNumberFormat="0" applyFont="0" applyAlignment="0" applyProtection="0"/>
    <xf numFmtId="0" fontId="18" fillId="54" borderId="16" applyNumberFormat="0" applyFont="0" applyAlignment="0" applyProtection="0"/>
    <xf numFmtId="0" fontId="10" fillId="6" borderId="5" applyNumberFormat="0" applyAlignment="0" applyProtection="0"/>
    <xf numFmtId="0" fontId="40" fillId="51" borderId="17" applyNumberFormat="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9" fontId="23" fillId="0" borderId="0" applyFont="0" applyFill="0" applyBorder="0" applyAlignment="0" applyProtection="0"/>
    <xf numFmtId="0" fontId="2" fillId="0" borderId="0" applyNumberFormat="0" applyFill="0" applyBorder="0" applyAlignment="0" applyProtection="0"/>
    <xf numFmtId="0" fontId="41" fillId="0" borderId="0" applyNumberFormat="0" applyFill="0" applyBorder="0" applyAlignment="0" applyProtection="0"/>
    <xf numFmtId="0" fontId="16" fillId="0" borderId="9" applyNumberFormat="0" applyFill="0" applyAlignment="0" applyProtection="0"/>
    <xf numFmtId="0" fontId="42" fillId="0" borderId="18" applyNumberFormat="0" applyFill="0" applyAlignment="0" applyProtection="0"/>
    <xf numFmtId="0" fontId="14" fillId="0" borderId="0" applyNumberFormat="0" applyFill="0" applyBorder="0" applyAlignment="0" applyProtection="0"/>
    <xf numFmtId="0" fontId="43" fillId="0" borderId="0" applyNumberFormat="0" applyFill="0" applyBorder="0" applyAlignment="0" applyProtection="0"/>
    <xf numFmtId="0" fontId="21" fillId="51" borderId="20" applyNumberFormat="0" applyAlignment="0" applyProtection="0"/>
    <xf numFmtId="0" fontId="33" fillId="38" borderId="20" applyNumberFormat="0" applyAlignment="0" applyProtection="0"/>
    <xf numFmtId="0" fontId="18" fillId="54" borderId="21" applyNumberFormat="0" applyFont="0" applyAlignment="0" applyProtection="0"/>
    <xf numFmtId="0" fontId="40" fillId="51" borderId="22" applyNumberFormat="0" applyAlignment="0" applyProtection="0"/>
    <xf numFmtId="0" fontId="42" fillId="0" borderId="23" applyNumberFormat="0" applyFill="0" applyAlignment="0" applyProtection="0"/>
  </cellStyleXfs>
  <cellXfs count="116">
    <xf numFmtId="0" fontId="0" fillId="0" borderId="0" xfId="0"/>
    <xf numFmtId="0" fontId="47" fillId="0" borderId="0" xfId="0" applyFont="1" applyAlignment="1">
      <alignment horizontal="left" vertical="center"/>
    </xf>
    <xf numFmtId="0" fontId="0" fillId="0" borderId="0" xfId="0" applyFill="1"/>
    <xf numFmtId="0" fontId="16" fillId="0" borderId="0" xfId="0" applyFont="1" applyAlignment="1">
      <alignment horizontal="center" vertical="center" wrapText="1"/>
    </xf>
    <xf numFmtId="0" fontId="36" fillId="0" borderId="0" xfId="0" applyFont="1" applyFill="1" applyBorder="1" applyAlignment="1">
      <alignment horizontal="left" wrapText="1"/>
    </xf>
    <xf numFmtId="9" fontId="0" fillId="0" borderId="0" xfId="0" applyNumberFormat="1" applyFill="1"/>
    <xf numFmtId="9" fontId="0" fillId="0" borderId="0" xfId="0" applyNumberFormat="1" applyFill="1" applyAlignment="1"/>
    <xf numFmtId="0" fontId="51" fillId="0" borderId="0" xfId="0" applyFont="1" applyAlignment="1">
      <alignment vertical="center"/>
    </xf>
    <xf numFmtId="0" fontId="52" fillId="0" borderId="0" xfId="0" applyFont="1" applyAlignment="1">
      <alignment horizontal="left" vertical="center"/>
    </xf>
    <xf numFmtId="0" fontId="52" fillId="0" borderId="0" xfId="0" applyFont="1" applyAlignment="1">
      <alignment horizontal="left" vertical="top"/>
    </xf>
    <xf numFmtId="0" fontId="0" fillId="0" borderId="0" xfId="0" applyFont="1" applyFill="1" applyBorder="1"/>
    <xf numFmtId="9" fontId="0" fillId="0" borderId="0" xfId="0" applyNumberFormat="1"/>
    <xf numFmtId="1" fontId="0" fillId="0" borderId="0" xfId="0" applyNumberFormat="1"/>
    <xf numFmtId="0" fontId="53" fillId="0" borderId="0" xfId="0" applyFont="1" applyFill="1" applyAlignment="1">
      <alignment vertical="center" wrapText="1"/>
    </xf>
    <xf numFmtId="0" fontId="54" fillId="0" borderId="0" xfId="0" applyFont="1" applyBorder="1" applyAlignment="1">
      <alignment vertical="center" wrapText="1"/>
    </xf>
    <xf numFmtId="1" fontId="0" fillId="0" borderId="0" xfId="0" applyNumberFormat="1" applyFill="1"/>
    <xf numFmtId="0" fontId="48" fillId="0" borderId="0" xfId="0" applyFont="1" applyAlignment="1">
      <alignment vertical="center" wrapText="1"/>
    </xf>
    <xf numFmtId="0" fontId="47" fillId="0" borderId="0" xfId="0" applyFont="1" applyAlignment="1">
      <alignment vertical="center" wrapText="1"/>
    </xf>
    <xf numFmtId="0" fontId="0" fillId="0" borderId="0" xfId="0" applyAlignment="1">
      <alignment horizontal="left"/>
    </xf>
    <xf numFmtId="0" fontId="16" fillId="0" borderId="0" xfId="0" applyFont="1" applyAlignment="1">
      <alignment horizontal="center" vertical="center"/>
    </xf>
    <xf numFmtId="0" fontId="0" fillId="0" borderId="0" xfId="0" applyFont="1" applyBorder="1" applyAlignment="1">
      <alignment horizontal="left"/>
    </xf>
    <xf numFmtId="1" fontId="0" fillId="0" borderId="0" xfId="0" applyNumberFormat="1" applyAlignment="1">
      <alignment horizontal="left"/>
    </xf>
    <xf numFmtId="9" fontId="0" fillId="0" borderId="0" xfId="0" applyNumberFormat="1" applyFill="1" applyAlignment="1">
      <alignment horizontal="left"/>
    </xf>
    <xf numFmtId="0" fontId="56" fillId="0" borderId="0" xfId="0" applyFont="1" applyAlignment="1">
      <alignment horizontal="left" vertical="center" wrapText="1"/>
    </xf>
    <xf numFmtId="0" fontId="47" fillId="0" borderId="0" xfId="0" applyFont="1" applyAlignment="1">
      <alignment horizontal="left" vertical="center" wrapText="1"/>
    </xf>
    <xf numFmtId="0" fontId="53" fillId="0" borderId="0" xfId="0" applyFont="1" applyFill="1" applyAlignment="1">
      <alignment vertical="center"/>
    </xf>
    <xf numFmtId="0" fontId="0" fillId="0" borderId="0" xfId="0" applyAlignment="1">
      <alignment horizontal="center"/>
    </xf>
    <xf numFmtId="0" fontId="46" fillId="0" borderId="0" xfId="0" applyFont="1"/>
    <xf numFmtId="164" fontId="47" fillId="59" borderId="25" xfId="0" applyNumberFormat="1" applyFont="1" applyFill="1" applyBorder="1" applyAlignment="1">
      <alignment horizontal="left" vertical="center" wrapText="1"/>
    </xf>
    <xf numFmtId="0" fontId="53" fillId="0" borderId="0" xfId="0" applyFont="1" applyFill="1" applyBorder="1" applyAlignment="1">
      <alignment horizontal="left" vertical="center"/>
    </xf>
    <xf numFmtId="0" fontId="63" fillId="59" borderId="26" xfId="0" applyFont="1" applyFill="1" applyBorder="1" applyAlignment="1">
      <alignment horizontal="left" vertical="center" wrapText="1"/>
    </xf>
    <xf numFmtId="164" fontId="63" fillId="59" borderId="27" xfId="0" applyNumberFormat="1" applyFont="1" applyFill="1" applyBorder="1" applyAlignment="1">
      <alignment horizontal="left" vertical="center" wrapText="1"/>
    </xf>
    <xf numFmtId="164" fontId="63" fillId="59" borderId="27" xfId="0" applyNumberFormat="1" applyFont="1" applyFill="1" applyBorder="1" applyAlignment="1">
      <alignment horizontal="center" vertical="center" wrapText="1"/>
    </xf>
    <xf numFmtId="0" fontId="47" fillId="59" borderId="28" xfId="0" applyFont="1" applyFill="1" applyBorder="1" applyAlignment="1">
      <alignment horizontal="left" vertical="center" wrapText="1"/>
    </xf>
    <xf numFmtId="164" fontId="47" fillId="59" borderId="25" xfId="0" applyNumberFormat="1" applyFont="1" applyFill="1" applyBorder="1" applyAlignment="1">
      <alignment horizontal="center" vertical="center" wrapText="1"/>
    </xf>
    <xf numFmtId="0" fontId="47" fillId="59" borderId="29" xfId="0" applyFont="1" applyFill="1" applyBorder="1" applyAlignment="1">
      <alignment horizontal="left" vertical="center" wrapText="1"/>
    </xf>
    <xf numFmtId="164" fontId="47" fillId="59" borderId="30" xfId="0" applyNumberFormat="1" applyFont="1" applyFill="1" applyBorder="1" applyAlignment="1">
      <alignment horizontal="left" vertical="center" wrapText="1"/>
    </xf>
    <xf numFmtId="164" fontId="47" fillId="59" borderId="30" xfId="0" applyNumberFormat="1" applyFont="1" applyFill="1" applyBorder="1" applyAlignment="1">
      <alignment horizontal="center" vertical="center" wrapText="1"/>
    </xf>
    <xf numFmtId="164" fontId="63" fillId="59" borderId="27" xfId="2" applyNumberFormat="1" applyFont="1" applyFill="1" applyBorder="1" applyAlignment="1">
      <alignment horizontal="center" vertical="center" wrapText="1"/>
    </xf>
    <xf numFmtId="164" fontId="47" fillId="59" borderId="25" xfId="2" applyNumberFormat="1" applyFont="1" applyFill="1" applyBorder="1" applyAlignment="1">
      <alignment horizontal="center" vertical="center" wrapText="1"/>
    </xf>
    <xf numFmtId="164" fontId="47" fillId="59" borderId="30" xfId="2" applyNumberFormat="1" applyFont="1" applyFill="1" applyBorder="1" applyAlignment="1">
      <alignment horizontal="center" vertical="center" wrapText="1"/>
    </xf>
    <xf numFmtId="0" fontId="46" fillId="0" borderId="0" xfId="0" applyFont="1" applyBorder="1" applyAlignment="1">
      <alignment wrapText="1"/>
    </xf>
    <xf numFmtId="0" fontId="0" fillId="56" borderId="31" xfId="0" applyFont="1" applyFill="1" applyBorder="1"/>
    <xf numFmtId="0" fontId="0" fillId="0" borderId="31" xfId="0" applyFont="1" applyBorder="1"/>
    <xf numFmtId="3" fontId="0" fillId="56" borderId="31" xfId="0" applyNumberFormat="1" applyFont="1" applyFill="1" applyBorder="1" applyAlignment="1">
      <alignment horizontal="center"/>
    </xf>
    <xf numFmtId="3" fontId="0" fillId="0" borderId="31" xfId="0" applyNumberFormat="1" applyFont="1" applyBorder="1" applyAlignment="1">
      <alignment horizontal="center"/>
    </xf>
    <xf numFmtId="0" fontId="13" fillId="55" borderId="31" xfId="0" applyFont="1" applyFill="1" applyBorder="1" applyAlignment="1">
      <alignment horizontal="center" vertical="center" wrapText="1"/>
    </xf>
    <xf numFmtId="3" fontId="0" fillId="0" borderId="31" xfId="0" applyNumberFormat="1" applyFont="1" applyFill="1" applyBorder="1" applyAlignment="1">
      <alignment horizontal="center"/>
    </xf>
    <xf numFmtId="3" fontId="13" fillId="55" borderId="31" xfId="1" applyNumberFormat="1" applyFont="1" applyFill="1" applyBorder="1" applyAlignment="1">
      <alignment horizontal="center" vertical="center" wrapText="1"/>
    </xf>
    <xf numFmtId="0" fontId="0" fillId="56" borderId="31" xfId="0" applyFont="1" applyFill="1" applyBorder="1" applyAlignment="1">
      <alignment horizontal="center"/>
    </xf>
    <xf numFmtId="0" fontId="0" fillId="0" borderId="31" xfId="0" applyFont="1" applyBorder="1" applyAlignment="1">
      <alignment horizontal="center"/>
    </xf>
    <xf numFmtId="0" fontId="13" fillId="55" borderId="31" xfId="0" applyFont="1" applyFill="1" applyBorder="1" applyAlignment="1">
      <alignment horizontal="left" vertical="center" wrapText="1"/>
    </xf>
    <xf numFmtId="0" fontId="0" fillId="0" borderId="31" xfId="0" applyBorder="1"/>
    <xf numFmtId="0" fontId="0" fillId="0" borderId="0" xfId="0" applyFill="1" applyAlignment="1">
      <alignment horizontal="center"/>
    </xf>
    <xf numFmtId="0" fontId="56" fillId="0" borderId="0" xfId="0" applyFont="1" applyAlignment="1">
      <alignment horizontal="center" vertical="center" wrapText="1"/>
    </xf>
    <xf numFmtId="0" fontId="0" fillId="0" borderId="0" xfId="0" applyFont="1" applyBorder="1" applyAlignment="1">
      <alignment horizontal="center"/>
    </xf>
    <xf numFmtId="0" fontId="0" fillId="0" borderId="31" xfId="0" applyFont="1" applyFill="1" applyBorder="1" applyAlignment="1">
      <alignment horizontal="center"/>
    </xf>
    <xf numFmtId="0" fontId="0" fillId="56" borderId="31" xfId="0" applyFont="1" applyFill="1" applyBorder="1" applyAlignment="1">
      <alignment horizontal="left"/>
    </xf>
    <xf numFmtId="0" fontId="0" fillId="0" borderId="31" xfId="0" applyFont="1" applyBorder="1" applyAlignment="1">
      <alignment horizontal="left"/>
    </xf>
    <xf numFmtId="0" fontId="0" fillId="0" borderId="31" xfId="0" applyFont="1" applyFill="1" applyBorder="1" applyAlignment="1">
      <alignment horizontal="left"/>
    </xf>
    <xf numFmtId="0" fontId="44" fillId="0" borderId="0" xfId="0" applyFont="1" applyAlignment="1">
      <alignment vertical="center"/>
    </xf>
    <xf numFmtId="0" fontId="47" fillId="0" borderId="0" xfId="0" applyFont="1" applyFill="1" applyAlignment="1">
      <alignment horizontal="left" vertical="center"/>
    </xf>
    <xf numFmtId="0" fontId="0" fillId="0" borderId="31" xfId="0" applyFont="1" applyFill="1" applyBorder="1"/>
    <xf numFmtId="9" fontId="0" fillId="0" borderId="31" xfId="0" applyNumberFormat="1" applyFont="1" applyFill="1" applyBorder="1" applyAlignment="1">
      <alignment horizontal="center"/>
    </xf>
    <xf numFmtId="0" fontId="0" fillId="57" borderId="31" xfId="0" applyFont="1" applyFill="1" applyBorder="1" applyAlignment="1">
      <alignment horizontal="left" vertical="center"/>
    </xf>
    <xf numFmtId="0" fontId="0" fillId="57" borderId="31" xfId="0" applyFont="1" applyFill="1" applyBorder="1" applyAlignment="1">
      <alignment horizontal="center" vertical="center"/>
    </xf>
    <xf numFmtId="3" fontId="0" fillId="57" borderId="31" xfId="0" applyNumberFormat="1" applyFont="1" applyFill="1" applyBorder="1" applyAlignment="1">
      <alignment horizontal="center" vertical="center"/>
    </xf>
    <xf numFmtId="9" fontId="0" fillId="57" borderId="31" xfId="0" applyNumberFormat="1" applyFont="1" applyFill="1" applyBorder="1" applyAlignment="1">
      <alignment horizontal="center" vertical="center"/>
    </xf>
    <xf numFmtId="0" fontId="0" fillId="0" borderId="31" xfId="0" applyFont="1" applyFill="1" applyBorder="1" applyAlignment="1">
      <alignment horizontal="left" vertical="center"/>
    </xf>
    <xf numFmtId="0" fontId="0" fillId="0" borderId="31" xfId="0" applyFont="1" applyFill="1" applyBorder="1" applyAlignment="1">
      <alignment horizontal="center" vertical="center"/>
    </xf>
    <xf numFmtId="3" fontId="0" fillId="0" borderId="31" xfId="0" applyNumberFormat="1" applyFont="1" applyFill="1" applyBorder="1" applyAlignment="1">
      <alignment horizontal="center" vertical="center"/>
    </xf>
    <xf numFmtId="9" fontId="0" fillId="0" borderId="31" xfId="0" applyNumberFormat="1" applyFont="1" applyFill="1" applyBorder="1" applyAlignment="1">
      <alignment horizontal="center" vertical="center"/>
    </xf>
    <xf numFmtId="0" fontId="0" fillId="0" borderId="31" xfId="0" applyFont="1" applyFill="1" applyBorder="1" applyAlignment="1">
      <alignment horizontal="left" vertical="center" wrapText="1"/>
    </xf>
    <xf numFmtId="0" fontId="0" fillId="0" borderId="31" xfId="0" applyFont="1" applyFill="1" applyBorder="1" applyAlignment="1">
      <alignment vertical="center"/>
    </xf>
    <xf numFmtId="0" fontId="0" fillId="0" borderId="31" xfId="0" applyBorder="1" applyAlignment="1">
      <alignment vertical="center"/>
    </xf>
    <xf numFmtId="9" fontId="13" fillId="55" borderId="31" xfId="0" applyNumberFormat="1" applyFont="1" applyFill="1" applyBorder="1" applyAlignment="1">
      <alignment horizontal="center" vertical="center" wrapText="1"/>
    </xf>
    <xf numFmtId="9" fontId="13" fillId="55" borderId="31" xfId="2" applyFont="1" applyFill="1" applyBorder="1" applyAlignment="1">
      <alignment horizontal="center" vertical="center" wrapText="1"/>
    </xf>
    <xf numFmtId="0" fontId="0" fillId="0" borderId="31" xfId="0" applyFont="1" applyBorder="1" applyAlignment="1">
      <alignment horizontal="left" vertical="center" wrapText="1"/>
    </xf>
    <xf numFmtId="0" fontId="0" fillId="0" borderId="0" xfId="0" applyFont="1" applyFill="1" applyBorder="1" applyAlignment="1">
      <alignment horizontal="left"/>
    </xf>
    <xf numFmtId="0" fontId="0" fillId="56" borderId="0" xfId="0" applyFont="1" applyFill="1" applyBorder="1" applyAlignment="1">
      <alignment horizontal="left"/>
    </xf>
    <xf numFmtId="0" fontId="13" fillId="55" borderId="31" xfId="0" applyFont="1" applyFill="1" applyBorder="1" applyAlignment="1">
      <alignment horizontal="center" vertical="center"/>
    </xf>
    <xf numFmtId="3" fontId="13" fillId="60" borderId="31" xfId="1" applyNumberFormat="1" applyFont="1" applyFill="1" applyBorder="1" applyAlignment="1">
      <alignment horizontal="center" vertical="center" wrapText="1"/>
    </xf>
    <xf numFmtId="0" fontId="62" fillId="58" borderId="31" xfId="0" applyFont="1" applyFill="1" applyBorder="1" applyAlignment="1">
      <alignment horizontal="left" vertical="center" wrapText="1"/>
    </xf>
    <xf numFmtId="0" fontId="62" fillId="58" borderId="31" xfId="0" applyFont="1" applyFill="1" applyBorder="1" applyAlignment="1">
      <alignment horizontal="center" vertical="center" wrapText="1"/>
    </xf>
    <xf numFmtId="164" fontId="63" fillId="59" borderId="33" xfId="0" applyNumberFormat="1" applyFont="1" applyFill="1" applyBorder="1" applyAlignment="1">
      <alignment horizontal="left" vertical="center" wrapText="1"/>
    </xf>
    <xf numFmtId="164" fontId="47" fillId="59" borderId="34" xfId="0" applyNumberFormat="1" applyFont="1" applyFill="1" applyBorder="1" applyAlignment="1">
      <alignment horizontal="left" vertical="center" wrapText="1"/>
    </xf>
    <xf numFmtId="164" fontId="47" fillId="59" borderId="35" xfId="0" applyNumberFormat="1" applyFont="1" applyFill="1" applyBorder="1" applyAlignment="1">
      <alignment horizontal="left" vertical="center" wrapText="1"/>
    </xf>
    <xf numFmtId="0" fontId="61" fillId="58" borderId="31" xfId="0" applyFont="1" applyFill="1" applyBorder="1" applyAlignment="1">
      <alignment horizontal="center" vertical="center" wrapText="1"/>
    </xf>
    <xf numFmtId="0" fontId="0" fillId="0" borderId="31" xfId="0" applyBorder="1" applyAlignment="1">
      <alignment horizontal="center"/>
    </xf>
    <xf numFmtId="0" fontId="58" fillId="0" borderId="31" xfId="0" applyFont="1" applyFill="1" applyBorder="1" applyAlignment="1">
      <alignment horizontal="center"/>
    </xf>
    <xf numFmtId="0" fontId="0" fillId="0" borderId="31" xfId="0" applyFill="1" applyBorder="1"/>
    <xf numFmtId="0" fontId="59" fillId="0" borderId="31" xfId="0" applyFont="1" applyFill="1" applyBorder="1" applyAlignment="1">
      <alignment horizontal="center"/>
    </xf>
    <xf numFmtId="0" fontId="47" fillId="0" borderId="0" xfId="0" applyFont="1" applyAlignment="1">
      <alignment vertical="center"/>
    </xf>
    <xf numFmtId="0" fontId="47" fillId="0" borderId="0" xfId="0" applyFont="1" applyFill="1" applyAlignment="1">
      <alignment vertical="center"/>
    </xf>
    <xf numFmtId="0" fontId="46" fillId="0" borderId="0" xfId="0" applyFont="1" applyAlignment="1">
      <alignment wrapText="1"/>
    </xf>
    <xf numFmtId="0" fontId="46" fillId="0" borderId="0" xfId="0" applyFont="1" applyAlignment="1">
      <alignment horizontal="center"/>
    </xf>
    <xf numFmtId="0" fontId="0" fillId="0" borderId="31" xfId="0" applyBorder="1" applyAlignment="1">
      <alignment horizontal="left"/>
    </xf>
    <xf numFmtId="0" fontId="47" fillId="0" borderId="0" xfId="0" applyFont="1" applyAlignment="1">
      <alignment horizontal="left" vertical="center"/>
    </xf>
    <xf numFmtId="0" fontId="46" fillId="0" borderId="0" xfId="0" applyFont="1" applyAlignment="1">
      <alignment horizontal="left" wrapText="1"/>
    </xf>
    <xf numFmtId="0" fontId="46" fillId="0" borderId="32" xfId="0" applyFont="1" applyBorder="1" applyAlignment="1">
      <alignment horizontal="left" wrapText="1"/>
    </xf>
    <xf numFmtId="0" fontId="44" fillId="0" borderId="19" xfId="0" applyFont="1" applyBorder="1" applyAlignment="1">
      <alignment horizontal="center" vertical="center"/>
    </xf>
    <xf numFmtId="0" fontId="53" fillId="0" borderId="19" xfId="0" applyFont="1" applyFill="1" applyBorder="1" applyAlignment="1">
      <alignment horizontal="center" vertical="center"/>
    </xf>
    <xf numFmtId="0" fontId="62" fillId="58" borderId="31" xfId="0" applyFont="1" applyFill="1" applyBorder="1" applyAlignment="1">
      <alignment horizontal="center" vertical="center" wrapText="1"/>
    </xf>
    <xf numFmtId="0" fontId="47" fillId="59" borderId="24" xfId="0" applyFont="1" applyFill="1" applyBorder="1" applyAlignment="1">
      <alignment horizontal="left" vertical="center" wrapText="1"/>
    </xf>
    <xf numFmtId="0" fontId="47" fillId="59" borderId="0" xfId="0" applyFont="1" applyFill="1" applyBorder="1" applyAlignment="1">
      <alignment horizontal="left" vertical="center" wrapText="1"/>
    </xf>
    <xf numFmtId="0" fontId="53" fillId="0" borderId="0" xfId="0" applyFont="1" applyFill="1" applyAlignment="1">
      <alignment horizontal="center" vertical="center"/>
    </xf>
    <xf numFmtId="0" fontId="54" fillId="0" borderId="0" xfId="0" applyFont="1" applyBorder="1" applyAlignment="1">
      <alignment horizontal="center" vertical="center" wrapText="1"/>
    </xf>
    <xf numFmtId="0" fontId="47" fillId="0" borderId="0" xfId="0" applyFont="1" applyAlignment="1">
      <alignment horizontal="left" vertical="center" wrapText="1"/>
    </xf>
    <xf numFmtId="0" fontId="48" fillId="0" borderId="0" xfId="0" applyFont="1" applyAlignment="1">
      <alignment horizontal="left" vertical="center" wrapText="1"/>
    </xf>
    <xf numFmtId="0" fontId="54" fillId="0" borderId="19" xfId="0" applyFont="1" applyBorder="1" applyAlignment="1">
      <alignment horizontal="center" vertical="center" wrapText="1"/>
    </xf>
    <xf numFmtId="0" fontId="53" fillId="0" borderId="0" xfId="0" applyFont="1" applyFill="1" applyAlignment="1">
      <alignment horizontal="center" vertical="center" wrapText="1"/>
    </xf>
    <xf numFmtId="0" fontId="46" fillId="0" borderId="0" xfId="0" applyFont="1" applyBorder="1" applyAlignment="1">
      <alignment horizontal="left" wrapText="1"/>
    </xf>
    <xf numFmtId="0" fontId="47" fillId="0" borderId="0" xfId="0" applyFont="1" applyAlignment="1">
      <alignment horizontal="left"/>
    </xf>
    <xf numFmtId="0" fontId="44" fillId="0" borderId="0" xfId="0" applyFont="1" applyAlignment="1">
      <alignment horizontal="center" vertical="center" wrapText="1"/>
    </xf>
    <xf numFmtId="0" fontId="47" fillId="0" borderId="0" xfId="0" applyFont="1" applyBorder="1" applyAlignment="1">
      <alignment horizontal="center" vertical="top" wrapText="1"/>
    </xf>
    <xf numFmtId="0" fontId="54" fillId="0" borderId="0" xfId="0" applyFont="1" applyFill="1" applyAlignment="1">
      <alignment horizontal="left" vertical="center"/>
    </xf>
  </cellXfs>
  <cellStyles count="218">
    <cellStyle name="20% - Accent1 2" xfId="3"/>
    <cellStyle name="20% - Accent1 3" xfId="4"/>
    <cellStyle name="20% - Accent2 2" xfId="5"/>
    <cellStyle name="20% - Accent2 3" xfId="6"/>
    <cellStyle name="20% - Accent3 2" xfId="7"/>
    <cellStyle name="20% - Accent3 3" xfId="8"/>
    <cellStyle name="20% - Accent4 2" xfId="9"/>
    <cellStyle name="20% - Accent4 3" xfId="10"/>
    <cellStyle name="20% - Accent5 2" xfId="11"/>
    <cellStyle name="20% - Accent5 3" xfId="12"/>
    <cellStyle name="20% - Accent6 2" xfId="13"/>
    <cellStyle name="20% - Accent6 3" xfId="14"/>
    <cellStyle name="40% - Accent1 2" xfId="15"/>
    <cellStyle name="40% - Accent1 3" xfId="16"/>
    <cellStyle name="40% - Accent2 2" xfId="17"/>
    <cellStyle name="40% - Accent2 3" xfId="18"/>
    <cellStyle name="40% - Accent3 2" xfId="19"/>
    <cellStyle name="40% - Accent3 3" xfId="20"/>
    <cellStyle name="40% - Accent4 2" xfId="21"/>
    <cellStyle name="40% - Accent4 3" xfId="22"/>
    <cellStyle name="40% - Accent5 2" xfId="23"/>
    <cellStyle name="40% - Accent5 3" xfId="24"/>
    <cellStyle name="40% - Accent6 2" xfId="25"/>
    <cellStyle name="40% - Accent6 3" xfId="26"/>
    <cellStyle name="60% - Accent1 2" xfId="27"/>
    <cellStyle name="60% - Accent1 3" xfId="28"/>
    <cellStyle name="60% - Accent2 2" xfId="29"/>
    <cellStyle name="60% - Accent2 3" xfId="30"/>
    <cellStyle name="60% - Accent3 2" xfId="31"/>
    <cellStyle name="60% - Accent3 3" xfId="32"/>
    <cellStyle name="60% - Accent4 2" xfId="33"/>
    <cellStyle name="60% - Accent4 3" xfId="34"/>
    <cellStyle name="60% - Accent5 2" xfId="35"/>
    <cellStyle name="60% - Accent5 3" xfId="36"/>
    <cellStyle name="60% - Accent6 2" xfId="37"/>
    <cellStyle name="60% - Accent6 3" xfId="38"/>
    <cellStyle name="Accent1 2" xfId="39"/>
    <cellStyle name="Accent1 3" xfId="40"/>
    <cellStyle name="Accent2 2" xfId="41"/>
    <cellStyle name="Accent2 3" xfId="42"/>
    <cellStyle name="Accent3 2" xfId="43"/>
    <cellStyle name="Accent3 3" xfId="44"/>
    <cellStyle name="Accent4 2" xfId="45"/>
    <cellStyle name="Accent4 3" xfId="46"/>
    <cellStyle name="Accent5 2" xfId="47"/>
    <cellStyle name="Accent5 3" xfId="48"/>
    <cellStyle name="Accent6 2" xfId="49"/>
    <cellStyle name="Accent6 3" xfId="50"/>
    <cellStyle name="Bad 2" xfId="51"/>
    <cellStyle name="Bad 3" xfId="52"/>
    <cellStyle name="Calculation 2" xfId="53"/>
    <cellStyle name="Calculation 3" xfId="54"/>
    <cellStyle name="Calculation 3 2" xfId="213"/>
    <cellStyle name="Check Cell 2" xfId="55"/>
    <cellStyle name="Check Cell 3" xfId="56"/>
    <cellStyle name="Comma" xfId="1" builtinId="3"/>
    <cellStyle name="Comma 2" xfId="57"/>
    <cellStyle name="Comma 2 2" xfId="58"/>
    <cellStyle name="Comma 2 3" xfId="59"/>
    <cellStyle name="Comma 2 4" xfId="60"/>
    <cellStyle name="Comma 3" xfId="61"/>
    <cellStyle name="Comma 3 2" xfId="62"/>
    <cellStyle name="Comma 3 3" xfId="63"/>
    <cellStyle name="Comma 4" xfId="64"/>
    <cellStyle name="Comma 5" xfId="65"/>
    <cellStyle name="Comma[0]" xfId="66"/>
    <cellStyle name="Currency 2" xfId="67"/>
    <cellStyle name="Currency 2 2" xfId="68"/>
    <cellStyle name="Currency[0]" xfId="69"/>
    <cellStyle name="Explanatory Text 2" xfId="70"/>
    <cellStyle name="Explanatory Text 3" xfId="71"/>
    <cellStyle name="Good 2" xfId="72"/>
    <cellStyle name="Good 3" xfId="73"/>
    <cellStyle name="Heading 1 2" xfId="74"/>
    <cellStyle name="Heading 1 3" xfId="75"/>
    <cellStyle name="Heading 2 2" xfId="76"/>
    <cellStyle name="Heading 2 3" xfId="77"/>
    <cellStyle name="Heading 3 2" xfId="78"/>
    <cellStyle name="Heading 3 3" xfId="79"/>
    <cellStyle name="Heading 4 2" xfId="80"/>
    <cellStyle name="Heading 4 3" xfId="81"/>
    <cellStyle name="Hyperlink 10" xfId="82"/>
    <cellStyle name="Hyperlink 11" xfId="83"/>
    <cellStyle name="Hyperlink 12" xfId="84"/>
    <cellStyle name="Hyperlink 13" xfId="85"/>
    <cellStyle name="Hyperlink 14" xfId="86"/>
    <cellStyle name="Hyperlink 15" xfId="87"/>
    <cellStyle name="Hyperlink 16" xfId="88"/>
    <cellStyle name="Hyperlink 17" xfId="89"/>
    <cellStyle name="Hyperlink 18" xfId="90"/>
    <cellStyle name="Hyperlink 19" xfId="91"/>
    <cellStyle name="Hyperlink 2" xfId="92"/>
    <cellStyle name="Hyperlink 2 2" xfId="93"/>
    <cellStyle name="Hyperlink 2 3" xfId="94"/>
    <cellStyle name="Hyperlink 20" xfId="95"/>
    <cellStyle name="Hyperlink 21" xfId="96"/>
    <cellStyle name="Hyperlink 22" xfId="97"/>
    <cellStyle name="Hyperlink 23" xfId="98"/>
    <cellStyle name="Hyperlink 24" xfId="99"/>
    <cellStyle name="Hyperlink 25" xfId="100"/>
    <cellStyle name="Hyperlink 26" xfId="101"/>
    <cellStyle name="Hyperlink 27" xfId="102"/>
    <cellStyle name="Hyperlink 28" xfId="103"/>
    <cellStyle name="Hyperlink 29" xfId="104"/>
    <cellStyle name="Hyperlink 3" xfId="105"/>
    <cellStyle name="Hyperlink 30" xfId="106"/>
    <cellStyle name="Hyperlink 31" xfId="107"/>
    <cellStyle name="Hyperlink 32" xfId="108"/>
    <cellStyle name="Hyperlink 33" xfId="109"/>
    <cellStyle name="Hyperlink 34" xfId="110"/>
    <cellStyle name="Hyperlink 35" xfId="111"/>
    <cellStyle name="Hyperlink 36" xfId="112"/>
    <cellStyle name="Hyperlink 37" xfId="113"/>
    <cellStyle name="Hyperlink 38" xfId="114"/>
    <cellStyle name="Hyperlink 39" xfId="115"/>
    <cellStyle name="Hyperlink 4" xfId="116"/>
    <cellStyle name="Hyperlink 40" xfId="117"/>
    <cellStyle name="Hyperlink 41" xfId="118"/>
    <cellStyle name="Hyperlink 42" xfId="119"/>
    <cellStyle name="Hyperlink 43" xfId="120"/>
    <cellStyle name="Hyperlink 44" xfId="121"/>
    <cellStyle name="Hyperlink 45" xfId="122"/>
    <cellStyle name="Hyperlink 46" xfId="123"/>
    <cellStyle name="Hyperlink 47" xfId="124"/>
    <cellStyle name="Hyperlink 48" xfId="125"/>
    <cellStyle name="Hyperlink 49" xfId="126"/>
    <cellStyle name="Hyperlink 5" xfId="127"/>
    <cellStyle name="Hyperlink 50" xfId="128"/>
    <cellStyle name="Hyperlink 51" xfId="129"/>
    <cellStyle name="Hyperlink 52" xfId="130"/>
    <cellStyle name="Hyperlink 53" xfId="131"/>
    <cellStyle name="Hyperlink 54" xfId="132"/>
    <cellStyle name="Hyperlink 55" xfId="133"/>
    <cellStyle name="Hyperlink 56" xfId="134"/>
    <cellStyle name="Hyperlink 57" xfId="135"/>
    <cellStyle name="Hyperlink 58" xfId="136"/>
    <cellStyle name="Hyperlink 59" xfId="137"/>
    <cellStyle name="Hyperlink 6" xfId="138"/>
    <cellStyle name="Hyperlink 60" xfId="139"/>
    <cellStyle name="Hyperlink 61" xfId="140"/>
    <cellStyle name="Hyperlink 62" xfId="141"/>
    <cellStyle name="Hyperlink 63" xfId="142"/>
    <cellStyle name="Hyperlink 64" xfId="143"/>
    <cellStyle name="Hyperlink 65" xfId="144"/>
    <cellStyle name="Hyperlink 7" xfId="145"/>
    <cellStyle name="Hyperlink 8" xfId="146"/>
    <cellStyle name="Hyperlink 9" xfId="147"/>
    <cellStyle name="Input 2" xfId="148"/>
    <cellStyle name="Input 3" xfId="149"/>
    <cellStyle name="Input 3 2" xfId="214"/>
    <cellStyle name="Linked Cell 2" xfId="150"/>
    <cellStyle name="Linked Cell 3" xfId="151"/>
    <cellStyle name="Neutral 2" xfId="152"/>
    <cellStyle name="Neutral 3" xfId="153"/>
    <cellStyle name="Normal" xfId="0" builtinId="0"/>
    <cellStyle name="Normal 2" xfId="154"/>
    <cellStyle name="Normal 2 2" xfId="155"/>
    <cellStyle name="Normal 2 2 2" xfId="156"/>
    <cellStyle name="Normal 2 2 3" xfId="157"/>
    <cellStyle name="Normal 2 2 4" xfId="158"/>
    <cellStyle name="Normal 2 3" xfId="159"/>
    <cellStyle name="Normal 2 3 2" xfId="160"/>
    <cellStyle name="Normal 2 3 3" xfId="161"/>
    <cellStyle name="Normal 2 4" xfId="162"/>
    <cellStyle name="Normal 2 4 2" xfId="163"/>
    <cellStyle name="Normal 2 4 3" xfId="164"/>
    <cellStyle name="Normal 2 4 4" xfId="165"/>
    <cellStyle name="Normal 2 5" xfId="166"/>
    <cellStyle name="Normal 2 6" xfId="167"/>
    <cellStyle name="Normal 3" xfId="168"/>
    <cellStyle name="Normal 3 2" xfId="169"/>
    <cellStyle name="Normal 3 2 2" xfId="170"/>
    <cellStyle name="Normal 3 2 3" xfId="171"/>
    <cellStyle name="Normal 3 3" xfId="172"/>
    <cellStyle name="Normal 3 3 2" xfId="173"/>
    <cellStyle name="Normal 3 3 3" xfId="174"/>
    <cellStyle name="Normal 3 4" xfId="175"/>
    <cellStyle name="Normal 3 5" xfId="176"/>
    <cellStyle name="Normal 4" xfId="177"/>
    <cellStyle name="Normal 4 2" xfId="178"/>
    <cellStyle name="Normal 4 2 2" xfId="179"/>
    <cellStyle name="Normal 4 3" xfId="180"/>
    <cellStyle name="Normal 4 4" xfId="181"/>
    <cellStyle name="Normal 4 5" xfId="182"/>
    <cellStyle name="Normal 5" xfId="183"/>
    <cellStyle name="Normal 5 2" xfId="184"/>
    <cellStyle name="Normal 5 3" xfId="185"/>
    <cellStyle name="Normal 5 4" xfId="186"/>
    <cellStyle name="Normal 6" xfId="187"/>
    <cellStyle name="Normal 7" xfId="188"/>
    <cellStyle name="Normal 8" xfId="189"/>
    <cellStyle name="Normal 9" xfId="190"/>
    <cellStyle name="Note 2" xfId="191"/>
    <cellStyle name="Note 3" xfId="192"/>
    <cellStyle name="Note 3 2" xfId="215"/>
    <cellStyle name="Output 2" xfId="193"/>
    <cellStyle name="Output 3" xfId="194"/>
    <cellStyle name="Output 3 2" xfId="216"/>
    <cellStyle name="Percent" xfId="2" builtinId="5"/>
    <cellStyle name="Percent 2" xfId="195"/>
    <cellStyle name="Percent 2 2" xfId="196"/>
    <cellStyle name="Percent 2 3" xfId="197"/>
    <cellStyle name="Percent 3" xfId="198"/>
    <cellStyle name="Percent 3 2" xfId="199"/>
    <cellStyle name="Percent 3 3" xfId="200"/>
    <cellStyle name="Percent 4" xfId="201"/>
    <cellStyle name="Percent 4 2" xfId="202"/>
    <cellStyle name="Percent 4 3" xfId="203"/>
    <cellStyle name="Percent 5" xfId="204"/>
    <cellStyle name="Percent 5 2" xfId="205"/>
    <cellStyle name="Percent 5 3" xfId="206"/>
    <cellStyle name="Title 2" xfId="207"/>
    <cellStyle name="Title 3" xfId="208"/>
    <cellStyle name="Total 2" xfId="209"/>
    <cellStyle name="Total 3" xfId="210"/>
    <cellStyle name="Total 3 2" xfId="217"/>
    <cellStyle name="Warning Text 2" xfId="211"/>
    <cellStyle name="Warning Text 3" xfId="212"/>
  </cellStyles>
  <dxfs count="48">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left style="thin">
          <color indexed="64"/>
        </left>
        <right style="thin">
          <color auto="1"/>
        </right>
        <top style="thin">
          <color auto="1"/>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dxf>
    <dxf>
      <font>
        <b/>
        <i val="0"/>
        <strike val="0"/>
        <condense val="0"/>
        <extend val="0"/>
        <outline val="0"/>
        <shadow val="0"/>
        <u val="none"/>
        <vertAlign val="baseline"/>
        <sz val="11"/>
        <color theme="0"/>
        <name val="Calibri"/>
        <scheme val="minor"/>
      </font>
      <numFmt numFmtId="13" formatCode="0%"/>
      <fill>
        <patternFill patternType="solid">
          <fgColor theme="4"/>
          <bgColor theme="4"/>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auto="1"/>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left style="thin">
          <color indexed="64"/>
        </left>
        <right style="thin">
          <color auto="1"/>
        </right>
        <top style="thin">
          <color auto="1"/>
        </top>
        <bottom style="thin">
          <color indexed="64"/>
        </bottom>
      </border>
    </dxf>
    <dxf>
      <fill>
        <patternFill patternType="none">
          <fgColor indexed="64"/>
          <bgColor auto="1"/>
        </patternFill>
      </fill>
    </dxf>
    <dxf>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style="thin">
          <color auto="1"/>
        </left>
        <right style="thin">
          <color indexed="64"/>
        </right>
        <top style="thin">
          <color indexed="64"/>
        </top>
        <bottom style="thin">
          <color indexed="64"/>
        </bottom>
      </border>
    </dxf>
    <dxf>
      <numFmt numFmtId="0" formatCode="Genera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auto="1"/>
        </left>
        <right style="thin">
          <color auto="1"/>
        </right>
        <top style="thin">
          <color auto="1"/>
        </top>
        <bottom style="thin">
          <color indexed="64"/>
        </bottom>
      </border>
    </dxf>
    <dxf>
      <border outline="0">
        <bottom style="thin">
          <color indexed="64"/>
        </bottom>
      </border>
    </dxf>
    <dxf>
      <font>
        <b/>
        <i val="0"/>
        <strike val="0"/>
        <condense val="0"/>
        <extend val="0"/>
        <outline val="0"/>
        <shadow val="0"/>
        <u val="none"/>
        <vertAlign val="baseline"/>
        <sz val="11"/>
        <color rgb="FFFFFFFF"/>
        <name val="Calibri"/>
        <scheme val="minor"/>
      </font>
      <fill>
        <patternFill patternType="solid">
          <fgColor indexed="64"/>
          <bgColor rgb="FF4F81BD"/>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3" formatCode="#,##0"/>
      <alignment horizontal="center" vertical="bottom"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3" formatCode="#,##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3" formatCode="#,##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left" vertical="bottom"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top style="thin">
          <color auto="1"/>
        </top>
      </border>
    </dxf>
    <dxf>
      <border outline="0">
        <left style="thin">
          <color auto="1"/>
        </left>
        <right style="thin">
          <color auto="1"/>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DCE6F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4" name="Table4" displayName="Table4" ref="A2:I74" totalsRowShown="0" headerRowDxfId="47" headerRowBorderDxfId="46" tableBorderDxfId="45" totalsRowBorderDxfId="44">
  <sortState ref="A3:I74">
    <sortCondition ref="C2:C74"/>
  </sortState>
  <tableColumns count="9">
    <tableColumn id="1" name="School ID" dataDxfId="43"/>
    <tableColumn id="2" name="Sector" dataDxfId="42"/>
    <tableColumn id="3" name="School Name" dataDxfId="41"/>
    <tableColumn id="4" name="School Address, SY14-15" dataDxfId="40"/>
    <tableColumn id="5" name="Ward" dataDxfId="39"/>
    <tableColumn id="6" name="Grades Served" dataDxfId="38"/>
    <tableColumn id="7" name="Total Enrollment _x000a_(all grades)1" dataDxfId="37"/>
    <tableColumn id="8" name="6th-8th Enrollment" dataDxfId="36"/>
    <tableColumn id="9" name="Number of Buildings2" dataDxfId="35"/>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A2:H23" totalsRowShown="0" headerRowDxfId="34" headerRowBorderDxfId="33" tableBorderDxfId="32" totalsRowBorderDxfId="31">
  <sortState ref="A3:H23">
    <sortCondition ref="B2:B23"/>
  </sortState>
  <tableColumns count="8">
    <tableColumn id="8" name="School ID" dataDxfId="30"/>
    <tableColumn id="2" name="School Name" dataDxfId="29"/>
    <tableColumn id="9" name="Ward" dataDxfId="28">
      <calculatedColumnFormula>"Ward "&amp;Table3[[#This Row],[Ward]]</calculatedColumnFormula>
    </tableColumn>
    <tableColumn id="3" name="Sector" dataDxfId="27"/>
    <tableColumn id="4" name="International Baccalaureate" dataDxfId="26"/>
    <tableColumn id="5" name="STEM" dataDxfId="25"/>
    <tableColumn id="6" name="Dual Language" dataDxfId="24"/>
    <tableColumn id="7" name="Arts Integration" dataDxfId="23"/>
  </tableColumns>
  <tableStyleInfo name="TableStyleMedium2" showFirstColumn="0" showLastColumn="0" showRowStripes="1" showColumnStripes="0"/>
</table>
</file>

<file path=xl/tables/table3.xml><?xml version="1.0" encoding="utf-8"?>
<table xmlns="http://schemas.openxmlformats.org/spreadsheetml/2006/main" id="1" name="Table1" displayName="Table1" ref="B3:I33" totalsRowShown="0" headerRowDxfId="22" dataDxfId="21" tableBorderDxfId="20">
  <sortState ref="A4:J33">
    <sortCondition ref="A3:A33"/>
  </sortState>
  <tableColumns count="8">
    <tableColumn id="1" name="School Name" dataDxfId="19"/>
    <tableColumn id="2" name="School Address, SY14-15" dataDxfId="18"/>
    <tableColumn id="3" name="Ward" dataDxfId="17"/>
    <tableColumn id="4" name="Grades Served" dataDxfId="16"/>
    <tableColumn id="5" name="Total Building Enrollment, SY14-151" dataDxfId="15"/>
    <tableColumn id="6" name="6th-8th Enrollment, SY14-15" dataDxfId="14"/>
    <tableColumn id="7" name="% of Enrollment that is 6th-8th" dataDxfId="13"/>
    <tableColumn id="8" name="Programmatic Capacity, SY14-152" dataDxfId="12"/>
  </tableColumns>
  <tableStyleInfo name="TableStyleMedium2" showFirstColumn="0" showLastColumn="0" showRowStripes="1" showColumnStripes="0"/>
</table>
</file>

<file path=xl/tables/table4.xml><?xml version="1.0" encoding="utf-8"?>
<table xmlns="http://schemas.openxmlformats.org/spreadsheetml/2006/main" id="2" name="Table2" displayName="Table2" ref="A3:I33" totalsRowShown="0" headerRowDxfId="11" dataDxfId="10" tableBorderDxfId="9">
  <sortState ref="A4:I33">
    <sortCondition ref="B3:B33"/>
  </sortState>
  <tableColumns count="9">
    <tableColumn id="1" name="School ID" dataDxfId="8"/>
    <tableColumn id="2" name="School Name" dataDxfId="7"/>
    <tableColumn id="3" name="School Address, SY14-15" dataDxfId="6"/>
    <tableColumn id="4" name="Ward" dataDxfId="5"/>
    <tableColumn id="5" name="Total Building Enrollment, SY14-151" dataDxfId="4"/>
    <tableColumn id="6" name="Boundary Participation Rate, SY14-152" dataDxfId="3"/>
    <tableColumn id="7" name="% of In-Boundary Enrollment3" dataDxfId="2"/>
    <tableColumn id="8" name="Programmatic Capacity, SY14-154 " dataDxfId="1"/>
    <tableColumn id="9" name="Utilization5"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2"/>
  <sheetViews>
    <sheetView tabSelected="1" zoomScale="85" zoomScaleNormal="85" workbookViewId="0">
      <pane ySplit="2" topLeftCell="A39" activePane="bottomLeft" state="frozen"/>
      <selection pane="bottomLeft" activeCell="C29" sqref="C29"/>
    </sheetView>
  </sheetViews>
  <sheetFormatPr defaultRowHeight="15" x14ac:dyDescent="0.25"/>
  <cols>
    <col min="1" max="1" width="9.7109375" customWidth="1"/>
    <col min="2" max="2" width="9.85546875" customWidth="1"/>
    <col min="3" max="3" width="57.140625" bestFit="1" customWidth="1"/>
    <col min="4" max="4" width="31.28515625" bestFit="1" customWidth="1"/>
    <col min="5" max="6" width="9.7109375" style="26" customWidth="1"/>
    <col min="7" max="9" width="16.140625" customWidth="1"/>
    <col min="10" max="10" width="16.7109375" customWidth="1"/>
    <col min="11" max="11" width="5.140625" customWidth="1"/>
  </cols>
  <sheetData>
    <row r="1" spans="1:10" ht="18.75" x14ac:dyDescent="0.25">
      <c r="A1" s="100" t="s">
        <v>200</v>
      </c>
      <c r="B1" s="100"/>
      <c r="C1" s="100"/>
      <c r="D1" s="100"/>
      <c r="E1" s="100"/>
      <c r="F1" s="100"/>
      <c r="G1" s="100"/>
      <c r="H1" s="100"/>
      <c r="I1" s="100"/>
      <c r="J1" s="60"/>
    </row>
    <row r="2" spans="1:10" ht="32.25" x14ac:dyDescent="0.25">
      <c r="A2" s="46" t="s">
        <v>0</v>
      </c>
      <c r="B2" s="46" t="s">
        <v>1</v>
      </c>
      <c r="C2" s="46" t="s">
        <v>2</v>
      </c>
      <c r="D2" s="46" t="s">
        <v>3</v>
      </c>
      <c r="E2" s="46" t="s">
        <v>4</v>
      </c>
      <c r="F2" s="46" t="s">
        <v>120</v>
      </c>
      <c r="G2" s="46" t="s">
        <v>277</v>
      </c>
      <c r="H2" s="46" t="s">
        <v>212</v>
      </c>
      <c r="I2" s="46" t="s">
        <v>278</v>
      </c>
    </row>
    <row r="3" spans="1:10" x14ac:dyDescent="0.25">
      <c r="A3" s="57">
        <v>1100</v>
      </c>
      <c r="B3" s="42" t="s">
        <v>5</v>
      </c>
      <c r="C3" s="42" t="s">
        <v>215</v>
      </c>
      <c r="D3" s="42" t="s">
        <v>6</v>
      </c>
      <c r="E3" s="49" t="s">
        <v>7</v>
      </c>
      <c r="F3" s="49" t="s">
        <v>133</v>
      </c>
      <c r="G3" s="44">
        <v>381</v>
      </c>
      <c r="H3" s="44">
        <v>196</v>
      </c>
      <c r="I3" s="44">
        <v>1</v>
      </c>
    </row>
    <row r="4" spans="1:10" x14ac:dyDescent="0.25">
      <c r="A4" s="58">
        <v>3068</v>
      </c>
      <c r="B4" s="43" t="s">
        <v>5</v>
      </c>
      <c r="C4" s="43" t="s">
        <v>216</v>
      </c>
      <c r="D4" s="43" t="s">
        <v>8</v>
      </c>
      <c r="E4" s="50" t="s">
        <v>9</v>
      </c>
      <c r="F4" s="50" t="s">
        <v>171</v>
      </c>
      <c r="G4" s="45">
        <v>551</v>
      </c>
      <c r="H4" s="45">
        <v>361</v>
      </c>
      <c r="I4" s="45">
        <v>1</v>
      </c>
    </row>
    <row r="5" spans="1:10" x14ac:dyDescent="0.25">
      <c r="A5" s="57">
        <v>213</v>
      </c>
      <c r="B5" s="42" t="s">
        <v>10</v>
      </c>
      <c r="C5" s="42" t="s">
        <v>11</v>
      </c>
      <c r="D5" s="42" t="s">
        <v>12</v>
      </c>
      <c r="E5" s="49" t="s">
        <v>13</v>
      </c>
      <c r="F5" s="49" t="s">
        <v>139</v>
      </c>
      <c r="G5" s="44">
        <v>639</v>
      </c>
      <c r="H5" s="44">
        <v>154</v>
      </c>
      <c r="I5" s="44">
        <v>1</v>
      </c>
    </row>
    <row r="6" spans="1:10" x14ac:dyDescent="0.25">
      <c r="A6" s="58">
        <v>346</v>
      </c>
      <c r="B6" s="43" t="s">
        <v>10</v>
      </c>
      <c r="C6" s="43" t="s">
        <v>246</v>
      </c>
      <c r="D6" s="43" t="s">
        <v>14</v>
      </c>
      <c r="E6" s="50" t="s">
        <v>15</v>
      </c>
      <c r="F6" s="50" t="s">
        <v>139</v>
      </c>
      <c r="G6" s="45">
        <v>225</v>
      </c>
      <c r="H6" s="45">
        <v>70</v>
      </c>
      <c r="I6" s="45">
        <v>1</v>
      </c>
    </row>
    <row r="7" spans="1:10" x14ac:dyDescent="0.25">
      <c r="A7" s="57">
        <v>404</v>
      </c>
      <c r="B7" s="42" t="s">
        <v>10</v>
      </c>
      <c r="C7" s="42" t="s">
        <v>16</v>
      </c>
      <c r="D7" s="42" t="s">
        <v>17</v>
      </c>
      <c r="E7" s="49" t="s">
        <v>15</v>
      </c>
      <c r="F7" s="49" t="s">
        <v>139</v>
      </c>
      <c r="G7" s="44">
        <v>353</v>
      </c>
      <c r="H7" s="44">
        <v>104</v>
      </c>
      <c r="I7" s="44">
        <v>1</v>
      </c>
    </row>
    <row r="8" spans="1:10" x14ac:dyDescent="0.25">
      <c r="A8" s="58">
        <v>220</v>
      </c>
      <c r="B8" s="43" t="s">
        <v>10</v>
      </c>
      <c r="C8" s="43" t="s">
        <v>18</v>
      </c>
      <c r="D8" s="43" t="s">
        <v>19</v>
      </c>
      <c r="E8" s="50" t="s">
        <v>15</v>
      </c>
      <c r="F8" s="50" t="s">
        <v>139</v>
      </c>
      <c r="G8" s="45">
        <v>297</v>
      </c>
      <c r="H8" s="45">
        <v>55</v>
      </c>
      <c r="I8" s="45">
        <v>1</v>
      </c>
    </row>
    <row r="9" spans="1:10" x14ac:dyDescent="0.25">
      <c r="A9" s="57">
        <v>182</v>
      </c>
      <c r="B9" s="42" t="s">
        <v>5</v>
      </c>
      <c r="C9" s="42" t="s">
        <v>217</v>
      </c>
      <c r="D9" s="42" t="s">
        <v>20</v>
      </c>
      <c r="E9" s="49" t="s">
        <v>13</v>
      </c>
      <c r="F9" s="49" t="s">
        <v>143</v>
      </c>
      <c r="G9" s="44">
        <v>320</v>
      </c>
      <c r="H9" s="44">
        <v>242</v>
      </c>
      <c r="I9" s="44">
        <v>1</v>
      </c>
    </row>
    <row r="10" spans="1:10" x14ac:dyDescent="0.25">
      <c r="A10" s="58">
        <v>360</v>
      </c>
      <c r="B10" s="43" t="s">
        <v>10</v>
      </c>
      <c r="C10" s="43" t="s">
        <v>218</v>
      </c>
      <c r="D10" s="43" t="s">
        <v>21</v>
      </c>
      <c r="E10" s="50" t="s">
        <v>22</v>
      </c>
      <c r="F10" s="50" t="s">
        <v>172</v>
      </c>
      <c r="G10" s="45">
        <v>310</v>
      </c>
      <c r="H10" s="45">
        <v>17</v>
      </c>
      <c r="I10" s="45">
        <v>1</v>
      </c>
    </row>
    <row r="11" spans="1:10" x14ac:dyDescent="0.25">
      <c r="A11" s="57">
        <v>454</v>
      </c>
      <c r="B11" s="42" t="s">
        <v>10</v>
      </c>
      <c r="C11" s="42" t="s">
        <v>23</v>
      </c>
      <c r="D11" s="42" t="s">
        <v>24</v>
      </c>
      <c r="E11" s="49" t="s">
        <v>25</v>
      </c>
      <c r="F11" s="49" t="s">
        <v>134</v>
      </c>
      <c r="G11" s="44">
        <v>781</v>
      </c>
      <c r="H11" s="44">
        <v>143</v>
      </c>
      <c r="I11" s="44">
        <v>1</v>
      </c>
    </row>
    <row r="12" spans="1:10" x14ac:dyDescent="0.25">
      <c r="A12" s="58">
        <v>1103</v>
      </c>
      <c r="B12" s="43" t="s">
        <v>5</v>
      </c>
      <c r="C12" s="43" t="s">
        <v>219</v>
      </c>
      <c r="D12" s="43" t="s">
        <v>26</v>
      </c>
      <c r="E12" s="50" t="s">
        <v>13</v>
      </c>
      <c r="F12" s="50" t="s">
        <v>173</v>
      </c>
      <c r="G12" s="45">
        <v>248</v>
      </c>
      <c r="H12" s="45">
        <v>65</v>
      </c>
      <c r="I12" s="45">
        <v>1</v>
      </c>
    </row>
    <row r="13" spans="1:10" x14ac:dyDescent="0.25">
      <c r="A13" s="57">
        <v>1104</v>
      </c>
      <c r="B13" s="42" t="s">
        <v>5</v>
      </c>
      <c r="C13" s="42" t="s">
        <v>220</v>
      </c>
      <c r="D13" s="42" t="s">
        <v>27</v>
      </c>
      <c r="E13" s="49" t="s">
        <v>22</v>
      </c>
      <c r="F13" s="49" t="s">
        <v>173</v>
      </c>
      <c r="G13" s="44">
        <v>239</v>
      </c>
      <c r="H13" s="44">
        <v>77</v>
      </c>
      <c r="I13" s="44">
        <v>1</v>
      </c>
    </row>
    <row r="14" spans="1:10" x14ac:dyDescent="0.25">
      <c r="A14" s="58">
        <v>1105</v>
      </c>
      <c r="B14" s="43" t="s">
        <v>5</v>
      </c>
      <c r="C14" s="43" t="s">
        <v>221</v>
      </c>
      <c r="D14" s="43" t="s">
        <v>28</v>
      </c>
      <c r="E14" s="50" t="s">
        <v>7</v>
      </c>
      <c r="F14" s="50" t="s">
        <v>173</v>
      </c>
      <c r="G14" s="45">
        <v>257</v>
      </c>
      <c r="H14" s="45">
        <v>71</v>
      </c>
      <c r="I14" s="45">
        <v>1</v>
      </c>
    </row>
    <row r="15" spans="1:10" x14ac:dyDescent="0.25">
      <c r="A15" s="57">
        <v>1106</v>
      </c>
      <c r="B15" s="42" t="s">
        <v>5</v>
      </c>
      <c r="C15" s="42" t="s">
        <v>222</v>
      </c>
      <c r="D15" s="42" t="s">
        <v>29</v>
      </c>
      <c r="E15" s="49" t="s">
        <v>13</v>
      </c>
      <c r="F15" s="49" t="s">
        <v>173</v>
      </c>
      <c r="G15" s="44">
        <v>262</v>
      </c>
      <c r="H15" s="44">
        <v>75</v>
      </c>
      <c r="I15" s="44">
        <v>1</v>
      </c>
    </row>
    <row r="16" spans="1:10" x14ac:dyDescent="0.25">
      <c r="A16" s="58">
        <v>1107</v>
      </c>
      <c r="B16" s="43" t="s">
        <v>5</v>
      </c>
      <c r="C16" s="43" t="s">
        <v>223</v>
      </c>
      <c r="D16" s="43" t="s">
        <v>30</v>
      </c>
      <c r="E16" s="50" t="s">
        <v>22</v>
      </c>
      <c r="F16" s="50" t="s">
        <v>173</v>
      </c>
      <c r="G16" s="45">
        <v>241</v>
      </c>
      <c r="H16" s="45">
        <v>76</v>
      </c>
      <c r="I16" s="45">
        <v>1</v>
      </c>
    </row>
    <row r="17" spans="1:9" x14ac:dyDescent="0.25">
      <c r="A17" s="57">
        <v>1108</v>
      </c>
      <c r="B17" s="42" t="s">
        <v>5</v>
      </c>
      <c r="C17" s="42" t="s">
        <v>224</v>
      </c>
      <c r="D17" s="42" t="s">
        <v>31</v>
      </c>
      <c r="E17" s="49" t="s">
        <v>15</v>
      </c>
      <c r="F17" s="49" t="s">
        <v>173</v>
      </c>
      <c r="G17" s="44">
        <v>236</v>
      </c>
      <c r="H17" s="44">
        <v>79</v>
      </c>
      <c r="I17" s="44">
        <v>1</v>
      </c>
    </row>
    <row r="18" spans="1:9" x14ac:dyDescent="0.25">
      <c r="A18" s="58">
        <v>102</v>
      </c>
      <c r="B18" s="43" t="s">
        <v>5</v>
      </c>
      <c r="C18" s="43" t="s">
        <v>226</v>
      </c>
      <c r="D18" s="43" t="s">
        <v>32</v>
      </c>
      <c r="E18" s="50" t="s">
        <v>33</v>
      </c>
      <c r="F18" s="50" t="s">
        <v>142</v>
      </c>
      <c r="G18" s="45">
        <v>659</v>
      </c>
      <c r="H18" s="45">
        <v>303</v>
      </c>
      <c r="I18" s="45">
        <v>1</v>
      </c>
    </row>
    <row r="19" spans="1:9" x14ac:dyDescent="0.25">
      <c r="A19" s="57">
        <v>127</v>
      </c>
      <c r="B19" s="42" t="s">
        <v>5</v>
      </c>
      <c r="C19" s="42" t="s">
        <v>225</v>
      </c>
      <c r="D19" s="42" t="s">
        <v>34</v>
      </c>
      <c r="E19" s="49" t="s">
        <v>25</v>
      </c>
      <c r="F19" s="49" t="s">
        <v>174</v>
      </c>
      <c r="G19" s="44">
        <v>331</v>
      </c>
      <c r="H19" s="44">
        <v>279</v>
      </c>
      <c r="I19" s="44">
        <v>1</v>
      </c>
    </row>
    <row r="20" spans="1:9" x14ac:dyDescent="0.25">
      <c r="A20" s="58">
        <v>442</v>
      </c>
      <c r="B20" s="43" t="s">
        <v>10</v>
      </c>
      <c r="C20" s="43" t="s">
        <v>227</v>
      </c>
      <c r="D20" s="43" t="s">
        <v>35</v>
      </c>
      <c r="E20" s="50" t="s">
        <v>25</v>
      </c>
      <c r="F20" s="50" t="s">
        <v>134</v>
      </c>
      <c r="G20" s="45">
        <v>1384</v>
      </c>
      <c r="H20" s="45">
        <v>356</v>
      </c>
      <c r="I20" s="45">
        <v>1</v>
      </c>
    </row>
    <row r="21" spans="1:9" ht="17.25" x14ac:dyDescent="0.25">
      <c r="A21" s="57">
        <v>108</v>
      </c>
      <c r="B21" s="42" t="s">
        <v>5</v>
      </c>
      <c r="C21" s="62" t="s">
        <v>122</v>
      </c>
      <c r="D21" s="42" t="s">
        <v>37</v>
      </c>
      <c r="E21" s="49" t="s">
        <v>13</v>
      </c>
      <c r="F21" s="49" t="s">
        <v>175</v>
      </c>
      <c r="G21" s="44">
        <v>123</v>
      </c>
      <c r="H21" s="44">
        <v>43</v>
      </c>
      <c r="I21" s="44">
        <v>1</v>
      </c>
    </row>
    <row r="22" spans="1:9" x14ac:dyDescent="0.25">
      <c r="A22" s="58">
        <v>196</v>
      </c>
      <c r="B22" s="43" t="s">
        <v>5</v>
      </c>
      <c r="C22" s="43" t="s">
        <v>228</v>
      </c>
      <c r="D22" s="43" t="s">
        <v>38</v>
      </c>
      <c r="E22" s="50" t="s">
        <v>15</v>
      </c>
      <c r="F22" s="50" t="s">
        <v>133</v>
      </c>
      <c r="G22" s="45">
        <v>294</v>
      </c>
      <c r="H22" s="45">
        <v>149</v>
      </c>
      <c r="I22" s="45">
        <v>1</v>
      </c>
    </row>
    <row r="23" spans="1:9" x14ac:dyDescent="0.25">
      <c r="A23" s="57">
        <v>405</v>
      </c>
      <c r="B23" s="42" t="s">
        <v>10</v>
      </c>
      <c r="C23" s="42" t="s">
        <v>39</v>
      </c>
      <c r="D23" s="42" t="s">
        <v>40</v>
      </c>
      <c r="E23" s="49" t="s">
        <v>41</v>
      </c>
      <c r="F23" s="49" t="s">
        <v>142</v>
      </c>
      <c r="G23" s="44">
        <v>1312</v>
      </c>
      <c r="H23" s="44">
        <v>1312</v>
      </c>
      <c r="I23" s="44">
        <v>1</v>
      </c>
    </row>
    <row r="24" spans="1:9" x14ac:dyDescent="0.25">
      <c r="A24" s="58">
        <v>234</v>
      </c>
      <c r="B24" s="43" t="s">
        <v>5</v>
      </c>
      <c r="C24" s="43" t="s">
        <v>229</v>
      </c>
      <c r="D24" s="43" t="s">
        <v>42</v>
      </c>
      <c r="E24" s="50" t="s">
        <v>7</v>
      </c>
      <c r="F24" s="50" t="s">
        <v>140</v>
      </c>
      <c r="G24" s="45">
        <v>620</v>
      </c>
      <c r="H24" s="45">
        <v>53</v>
      </c>
      <c r="I24" s="45">
        <v>1</v>
      </c>
    </row>
    <row r="25" spans="1:9" x14ac:dyDescent="0.25">
      <c r="A25" s="57">
        <v>248</v>
      </c>
      <c r="B25" s="42" t="s">
        <v>5</v>
      </c>
      <c r="C25" s="42" t="s">
        <v>43</v>
      </c>
      <c r="D25" s="42" t="s">
        <v>44</v>
      </c>
      <c r="E25" s="49" t="s">
        <v>25</v>
      </c>
      <c r="F25" s="49" t="s">
        <v>176</v>
      </c>
      <c r="G25" s="44">
        <v>210</v>
      </c>
      <c r="H25" s="44">
        <v>210</v>
      </c>
      <c r="I25" s="44">
        <v>1</v>
      </c>
    </row>
    <row r="26" spans="1:9" x14ac:dyDescent="0.25">
      <c r="A26" s="58">
        <v>146</v>
      </c>
      <c r="B26" s="43" t="s">
        <v>5</v>
      </c>
      <c r="C26" s="43" t="s">
        <v>230</v>
      </c>
      <c r="D26" s="43" t="s">
        <v>45</v>
      </c>
      <c r="E26" s="50" t="s">
        <v>25</v>
      </c>
      <c r="F26" s="50" t="s">
        <v>143</v>
      </c>
      <c r="G26" s="45">
        <v>377</v>
      </c>
      <c r="H26" s="45">
        <v>301</v>
      </c>
      <c r="I26" s="45">
        <v>1</v>
      </c>
    </row>
    <row r="27" spans="1:9" x14ac:dyDescent="0.25">
      <c r="A27" s="57">
        <v>407</v>
      </c>
      <c r="B27" s="42" t="s">
        <v>10</v>
      </c>
      <c r="C27" s="42" t="s">
        <v>188</v>
      </c>
      <c r="D27" s="42" t="s">
        <v>46</v>
      </c>
      <c r="E27" s="49" t="s">
        <v>22</v>
      </c>
      <c r="F27" s="49" t="s">
        <v>142</v>
      </c>
      <c r="G27" s="44">
        <v>257</v>
      </c>
      <c r="H27" s="44">
        <v>257</v>
      </c>
      <c r="I27" s="44">
        <v>1</v>
      </c>
    </row>
    <row r="28" spans="1:9" x14ac:dyDescent="0.25">
      <c r="A28" s="58">
        <v>1211</v>
      </c>
      <c r="B28" s="43" t="s">
        <v>5</v>
      </c>
      <c r="C28" s="43" t="s">
        <v>231</v>
      </c>
      <c r="D28" s="43" t="s">
        <v>47</v>
      </c>
      <c r="E28" s="50" t="s">
        <v>7</v>
      </c>
      <c r="F28" s="50" t="s">
        <v>177</v>
      </c>
      <c r="G28" s="45">
        <v>155</v>
      </c>
      <c r="H28" s="45">
        <v>51</v>
      </c>
      <c r="I28" s="45">
        <v>1</v>
      </c>
    </row>
    <row r="29" spans="1:9" x14ac:dyDescent="0.25">
      <c r="A29" s="57">
        <v>362</v>
      </c>
      <c r="B29" s="42" t="s">
        <v>5</v>
      </c>
      <c r="C29" s="42" t="s">
        <v>232</v>
      </c>
      <c r="D29" s="42" t="s">
        <v>48</v>
      </c>
      <c r="E29" s="49" t="s">
        <v>33</v>
      </c>
      <c r="F29" s="49" t="s">
        <v>133</v>
      </c>
      <c r="G29" s="44">
        <v>213</v>
      </c>
      <c r="H29" s="44">
        <v>146</v>
      </c>
      <c r="I29" s="44">
        <v>1</v>
      </c>
    </row>
    <row r="30" spans="1:9" x14ac:dyDescent="0.25">
      <c r="A30" s="58">
        <v>364</v>
      </c>
      <c r="B30" s="43" t="s">
        <v>5</v>
      </c>
      <c r="C30" s="43" t="s">
        <v>233</v>
      </c>
      <c r="D30" s="43" t="s">
        <v>49</v>
      </c>
      <c r="E30" s="50" t="s">
        <v>22</v>
      </c>
      <c r="F30" s="50" t="s">
        <v>133</v>
      </c>
      <c r="G30" s="45">
        <v>343</v>
      </c>
      <c r="H30" s="45">
        <v>205</v>
      </c>
      <c r="I30" s="45">
        <v>1</v>
      </c>
    </row>
    <row r="31" spans="1:9" x14ac:dyDescent="0.25">
      <c r="A31" s="57">
        <v>1124</v>
      </c>
      <c r="B31" s="42" t="s">
        <v>5</v>
      </c>
      <c r="C31" s="42" t="s">
        <v>234</v>
      </c>
      <c r="D31" s="42" t="s">
        <v>50</v>
      </c>
      <c r="E31" s="49" t="s">
        <v>7</v>
      </c>
      <c r="F31" s="49" t="s">
        <v>134</v>
      </c>
      <c r="G31" s="44">
        <v>499</v>
      </c>
      <c r="H31" s="44">
        <v>302</v>
      </c>
      <c r="I31" s="44">
        <v>1</v>
      </c>
    </row>
    <row r="32" spans="1:9" x14ac:dyDescent="0.25">
      <c r="A32" s="58">
        <v>366</v>
      </c>
      <c r="B32" s="43" t="s">
        <v>5</v>
      </c>
      <c r="C32" s="43" t="s">
        <v>235</v>
      </c>
      <c r="D32" s="43" t="s">
        <v>51</v>
      </c>
      <c r="E32" s="50" t="s">
        <v>15</v>
      </c>
      <c r="F32" s="50" t="s">
        <v>133</v>
      </c>
      <c r="G32" s="45">
        <v>168</v>
      </c>
      <c r="H32" s="45">
        <v>98</v>
      </c>
      <c r="I32" s="45">
        <v>1</v>
      </c>
    </row>
    <row r="33" spans="1:9" x14ac:dyDescent="0.25">
      <c r="A33" s="57">
        <v>246</v>
      </c>
      <c r="B33" s="42" t="s">
        <v>10</v>
      </c>
      <c r="C33" s="42" t="s">
        <v>52</v>
      </c>
      <c r="D33" s="42" t="s">
        <v>53</v>
      </c>
      <c r="E33" s="49" t="s">
        <v>9</v>
      </c>
      <c r="F33" s="49" t="s">
        <v>142</v>
      </c>
      <c r="G33" s="44">
        <v>386</v>
      </c>
      <c r="H33" s="44">
        <v>386</v>
      </c>
      <c r="I33" s="44">
        <v>1</v>
      </c>
    </row>
    <row r="34" spans="1:9" x14ac:dyDescent="0.25">
      <c r="A34" s="58">
        <v>413</v>
      </c>
      <c r="B34" s="43" t="s">
        <v>10</v>
      </c>
      <c r="C34" s="43" t="s">
        <v>54</v>
      </c>
      <c r="D34" s="43" t="s">
        <v>55</v>
      </c>
      <c r="E34" s="50" t="s">
        <v>7</v>
      </c>
      <c r="F34" s="50" t="s">
        <v>142</v>
      </c>
      <c r="G34" s="45">
        <v>479</v>
      </c>
      <c r="H34" s="45">
        <v>479</v>
      </c>
      <c r="I34" s="45">
        <v>1</v>
      </c>
    </row>
    <row r="35" spans="1:9" x14ac:dyDescent="0.25">
      <c r="A35" s="57">
        <v>114</v>
      </c>
      <c r="B35" s="42" t="s">
        <v>5</v>
      </c>
      <c r="C35" s="42" t="s">
        <v>236</v>
      </c>
      <c r="D35" s="42" t="s">
        <v>56</v>
      </c>
      <c r="E35" s="49" t="s">
        <v>15</v>
      </c>
      <c r="F35" s="49" t="s">
        <v>139</v>
      </c>
      <c r="G35" s="44">
        <v>517</v>
      </c>
      <c r="H35" s="44">
        <v>71</v>
      </c>
      <c r="I35" s="44">
        <v>1</v>
      </c>
    </row>
    <row r="36" spans="1:9" x14ac:dyDescent="0.25">
      <c r="A36" s="58">
        <v>115</v>
      </c>
      <c r="B36" s="43" t="s">
        <v>5</v>
      </c>
      <c r="C36" s="43" t="s">
        <v>237</v>
      </c>
      <c r="D36" s="43" t="s">
        <v>57</v>
      </c>
      <c r="E36" s="50" t="s">
        <v>25</v>
      </c>
      <c r="F36" s="50" t="s">
        <v>142</v>
      </c>
      <c r="G36" s="45">
        <v>294</v>
      </c>
      <c r="H36" s="45">
        <v>294</v>
      </c>
      <c r="I36" s="45">
        <v>1</v>
      </c>
    </row>
    <row r="37" spans="1:9" x14ac:dyDescent="0.25">
      <c r="A37" s="57">
        <v>134</v>
      </c>
      <c r="B37" s="42" t="s">
        <v>5</v>
      </c>
      <c r="C37" s="42" t="s">
        <v>58</v>
      </c>
      <c r="D37" s="42" t="s">
        <v>59</v>
      </c>
      <c r="E37" s="49" t="s">
        <v>13</v>
      </c>
      <c r="F37" s="49" t="s">
        <v>139</v>
      </c>
      <c r="G37" s="44">
        <v>297</v>
      </c>
      <c r="H37" s="44">
        <v>55</v>
      </c>
      <c r="I37" s="44">
        <v>1</v>
      </c>
    </row>
    <row r="38" spans="1:9" x14ac:dyDescent="0.25">
      <c r="A38" s="58">
        <v>3064</v>
      </c>
      <c r="B38" s="43" t="s">
        <v>5</v>
      </c>
      <c r="C38" s="43" t="s">
        <v>60</v>
      </c>
      <c r="D38" s="43" t="s">
        <v>61</v>
      </c>
      <c r="E38" s="50" t="s">
        <v>15</v>
      </c>
      <c r="F38" s="50" t="s">
        <v>140</v>
      </c>
      <c r="G38" s="45">
        <v>317</v>
      </c>
      <c r="H38" s="45">
        <v>13</v>
      </c>
      <c r="I38" s="45">
        <v>1</v>
      </c>
    </row>
    <row r="39" spans="1:9" x14ac:dyDescent="0.25">
      <c r="A39" s="57">
        <v>433</v>
      </c>
      <c r="B39" s="42" t="s">
        <v>10</v>
      </c>
      <c r="C39" s="42" t="s">
        <v>62</v>
      </c>
      <c r="D39" s="42" t="s">
        <v>63</v>
      </c>
      <c r="E39" s="49" t="s">
        <v>22</v>
      </c>
      <c r="F39" s="49" t="s">
        <v>142</v>
      </c>
      <c r="G39" s="44">
        <v>277</v>
      </c>
      <c r="H39" s="44">
        <v>277</v>
      </c>
      <c r="I39" s="44">
        <v>1</v>
      </c>
    </row>
    <row r="40" spans="1:9" x14ac:dyDescent="0.25">
      <c r="A40" s="58">
        <v>416</v>
      </c>
      <c r="B40" s="43" t="s">
        <v>10</v>
      </c>
      <c r="C40" s="43" t="s">
        <v>247</v>
      </c>
      <c r="D40" s="43" t="s">
        <v>64</v>
      </c>
      <c r="E40" s="50" t="s">
        <v>7</v>
      </c>
      <c r="F40" s="50" t="s">
        <v>142</v>
      </c>
      <c r="G40" s="45">
        <v>291</v>
      </c>
      <c r="H40" s="45">
        <v>291</v>
      </c>
      <c r="I40" s="45">
        <v>1</v>
      </c>
    </row>
    <row r="41" spans="1:9" x14ac:dyDescent="0.25">
      <c r="A41" s="57">
        <v>421</v>
      </c>
      <c r="B41" s="42" t="s">
        <v>10</v>
      </c>
      <c r="C41" s="42" t="s">
        <v>65</v>
      </c>
      <c r="D41" s="42" t="s">
        <v>66</v>
      </c>
      <c r="E41" s="49" t="s">
        <v>33</v>
      </c>
      <c r="F41" s="49" t="s">
        <v>142</v>
      </c>
      <c r="G41" s="44">
        <v>546</v>
      </c>
      <c r="H41" s="44">
        <v>546</v>
      </c>
      <c r="I41" s="44">
        <v>1</v>
      </c>
    </row>
    <row r="42" spans="1:9" x14ac:dyDescent="0.25">
      <c r="A42" s="58">
        <v>116</v>
      </c>
      <c r="B42" s="43" t="s">
        <v>5</v>
      </c>
      <c r="C42" s="43" t="s">
        <v>238</v>
      </c>
      <c r="D42" s="43" t="s">
        <v>67</v>
      </c>
      <c r="E42" s="50" t="s">
        <v>7</v>
      </c>
      <c r="F42" s="50" t="s">
        <v>143</v>
      </c>
      <c r="G42" s="45">
        <v>321</v>
      </c>
      <c r="H42" s="45">
        <v>252</v>
      </c>
      <c r="I42" s="45">
        <v>1</v>
      </c>
    </row>
    <row r="43" spans="1:9" ht="17.25" x14ac:dyDescent="0.25">
      <c r="A43" s="57">
        <v>189</v>
      </c>
      <c r="B43" s="42" t="s">
        <v>5</v>
      </c>
      <c r="C43" s="42" t="s">
        <v>279</v>
      </c>
      <c r="D43" s="42" t="s">
        <v>68</v>
      </c>
      <c r="E43" s="49" t="s">
        <v>33</v>
      </c>
      <c r="F43" s="49" t="s">
        <v>143</v>
      </c>
      <c r="G43" s="44">
        <v>334</v>
      </c>
      <c r="H43" s="44">
        <f>242+1</f>
        <v>243</v>
      </c>
      <c r="I43" s="44">
        <v>1</v>
      </c>
    </row>
    <row r="44" spans="1:9" x14ac:dyDescent="0.25">
      <c r="A44" s="58">
        <v>242</v>
      </c>
      <c r="B44" s="43" t="s">
        <v>5</v>
      </c>
      <c r="C44" s="43" t="s">
        <v>239</v>
      </c>
      <c r="D44" s="43" t="s">
        <v>69</v>
      </c>
      <c r="E44" s="50" t="s">
        <v>15</v>
      </c>
      <c r="F44" s="50" t="s">
        <v>178</v>
      </c>
      <c r="G44" s="45">
        <v>126</v>
      </c>
      <c r="H44" s="45">
        <v>72</v>
      </c>
      <c r="I44" s="45">
        <v>1</v>
      </c>
    </row>
    <row r="45" spans="1:9" x14ac:dyDescent="0.25">
      <c r="A45" s="57">
        <v>121</v>
      </c>
      <c r="B45" s="42" t="s">
        <v>5</v>
      </c>
      <c r="C45" s="42" t="s">
        <v>240</v>
      </c>
      <c r="D45" s="42" t="s">
        <v>70</v>
      </c>
      <c r="E45" s="49" t="s">
        <v>22</v>
      </c>
      <c r="F45" s="49" t="s">
        <v>133</v>
      </c>
      <c r="G45" s="44">
        <v>344</v>
      </c>
      <c r="H45" s="44">
        <v>223</v>
      </c>
      <c r="I45" s="44">
        <v>1</v>
      </c>
    </row>
    <row r="46" spans="1:9" x14ac:dyDescent="0.25">
      <c r="A46" s="58">
        <v>417</v>
      </c>
      <c r="B46" s="43" t="s">
        <v>10</v>
      </c>
      <c r="C46" s="43" t="s">
        <v>71</v>
      </c>
      <c r="D46" s="43" t="s">
        <v>72</v>
      </c>
      <c r="E46" s="50" t="s">
        <v>7</v>
      </c>
      <c r="F46" s="50" t="s">
        <v>142</v>
      </c>
      <c r="G46" s="45">
        <v>333</v>
      </c>
      <c r="H46" s="45">
        <v>333</v>
      </c>
      <c r="I46" s="45">
        <v>1</v>
      </c>
    </row>
    <row r="47" spans="1:9" x14ac:dyDescent="0.25">
      <c r="A47" s="57">
        <v>262</v>
      </c>
      <c r="B47" s="42" t="s">
        <v>10</v>
      </c>
      <c r="C47" s="42" t="s">
        <v>73</v>
      </c>
      <c r="D47" s="42" t="s">
        <v>74</v>
      </c>
      <c r="E47" s="49" t="s">
        <v>15</v>
      </c>
      <c r="F47" s="49" t="s">
        <v>139</v>
      </c>
      <c r="G47" s="44">
        <v>340</v>
      </c>
      <c r="H47" s="44">
        <v>81</v>
      </c>
      <c r="I47" s="44">
        <v>1</v>
      </c>
    </row>
    <row r="48" spans="1:9" x14ac:dyDescent="0.25">
      <c r="A48" s="58">
        <v>264</v>
      </c>
      <c r="B48" s="43" t="s">
        <v>10</v>
      </c>
      <c r="C48" s="43" t="s">
        <v>248</v>
      </c>
      <c r="D48" s="43" t="s">
        <v>75</v>
      </c>
      <c r="E48" s="50" t="s">
        <v>13</v>
      </c>
      <c r="F48" s="50" t="s">
        <v>139</v>
      </c>
      <c r="G48" s="45">
        <v>349</v>
      </c>
      <c r="H48" s="45">
        <v>111</v>
      </c>
      <c r="I48" s="45">
        <v>1</v>
      </c>
    </row>
    <row r="49" spans="1:9" x14ac:dyDescent="0.25">
      <c r="A49" s="57">
        <v>135</v>
      </c>
      <c r="B49" s="42" t="s">
        <v>5</v>
      </c>
      <c r="C49" s="42" t="s">
        <v>249</v>
      </c>
      <c r="D49" s="42" t="s">
        <v>76</v>
      </c>
      <c r="E49" s="49" t="s">
        <v>15</v>
      </c>
      <c r="F49" s="49" t="s">
        <v>139</v>
      </c>
      <c r="G49" s="44">
        <v>381</v>
      </c>
      <c r="H49" s="44">
        <v>74</v>
      </c>
      <c r="I49" s="44">
        <v>1</v>
      </c>
    </row>
    <row r="50" spans="1:9" x14ac:dyDescent="0.25">
      <c r="A50" s="58">
        <v>435</v>
      </c>
      <c r="B50" s="43" t="s">
        <v>10</v>
      </c>
      <c r="C50" s="43" t="s">
        <v>77</v>
      </c>
      <c r="D50" s="43" t="s">
        <v>78</v>
      </c>
      <c r="E50" s="50" t="s">
        <v>15</v>
      </c>
      <c r="F50" s="50" t="s">
        <v>142</v>
      </c>
      <c r="G50" s="45">
        <v>202</v>
      </c>
      <c r="H50" s="45">
        <v>202</v>
      </c>
      <c r="I50" s="45">
        <v>1</v>
      </c>
    </row>
    <row r="51" spans="1:9" x14ac:dyDescent="0.25">
      <c r="A51" s="57">
        <v>165</v>
      </c>
      <c r="B51" s="42" t="s">
        <v>5</v>
      </c>
      <c r="C51" s="42" t="s">
        <v>79</v>
      </c>
      <c r="D51" s="42" t="s">
        <v>80</v>
      </c>
      <c r="E51" s="49" t="s">
        <v>25</v>
      </c>
      <c r="F51" s="49" t="s">
        <v>139</v>
      </c>
      <c r="G51" s="44">
        <v>639</v>
      </c>
      <c r="H51" s="44">
        <v>131</v>
      </c>
      <c r="I51" s="44">
        <v>1</v>
      </c>
    </row>
    <row r="52" spans="1:9" x14ac:dyDescent="0.25">
      <c r="A52" s="58">
        <v>290</v>
      </c>
      <c r="B52" s="43" t="s">
        <v>10</v>
      </c>
      <c r="C52" s="43" t="s">
        <v>81</v>
      </c>
      <c r="D52" s="43" t="s">
        <v>82</v>
      </c>
      <c r="E52" s="50" t="s">
        <v>15</v>
      </c>
      <c r="F52" s="50" t="s">
        <v>139</v>
      </c>
      <c r="G52" s="45">
        <v>289</v>
      </c>
      <c r="H52" s="45">
        <v>71</v>
      </c>
      <c r="I52" s="45">
        <v>1</v>
      </c>
    </row>
    <row r="53" spans="1:9" x14ac:dyDescent="0.25">
      <c r="A53" s="57">
        <v>169</v>
      </c>
      <c r="B53" s="42" t="s">
        <v>5</v>
      </c>
      <c r="C53" s="42" t="s">
        <v>83</v>
      </c>
      <c r="D53" s="42" t="s">
        <v>84</v>
      </c>
      <c r="E53" s="49" t="s">
        <v>22</v>
      </c>
      <c r="F53" s="49" t="s">
        <v>134</v>
      </c>
      <c r="G53" s="44">
        <v>268</v>
      </c>
      <c r="H53" s="44">
        <v>63</v>
      </c>
      <c r="I53" s="44">
        <v>1</v>
      </c>
    </row>
    <row r="54" spans="1:9" x14ac:dyDescent="0.25">
      <c r="A54" s="58">
        <v>292</v>
      </c>
      <c r="B54" s="43" t="s">
        <v>10</v>
      </c>
      <c r="C54" s="59" t="s">
        <v>186</v>
      </c>
      <c r="D54" s="43" t="s">
        <v>85</v>
      </c>
      <c r="E54" s="50" t="s">
        <v>41</v>
      </c>
      <c r="F54" s="56" t="s">
        <v>173</v>
      </c>
      <c r="G54" s="47">
        <v>650</v>
      </c>
      <c r="H54" s="45">
        <v>177</v>
      </c>
      <c r="I54" s="45">
        <v>2</v>
      </c>
    </row>
    <row r="55" spans="1:9" x14ac:dyDescent="0.25">
      <c r="A55" s="57">
        <v>170</v>
      </c>
      <c r="B55" s="42" t="s">
        <v>5</v>
      </c>
      <c r="C55" s="42" t="s">
        <v>241</v>
      </c>
      <c r="D55" s="42" t="s">
        <v>86</v>
      </c>
      <c r="E55" s="49" t="s">
        <v>13</v>
      </c>
      <c r="F55" s="49" t="s">
        <v>142</v>
      </c>
      <c r="G55" s="44">
        <v>376</v>
      </c>
      <c r="H55" s="44">
        <v>376</v>
      </c>
      <c r="I55" s="44">
        <v>1</v>
      </c>
    </row>
    <row r="56" spans="1:9" x14ac:dyDescent="0.25">
      <c r="A56" s="58">
        <v>161</v>
      </c>
      <c r="B56" s="43" t="s">
        <v>5</v>
      </c>
      <c r="C56" s="43" t="s">
        <v>242</v>
      </c>
      <c r="D56" s="43" t="s">
        <v>87</v>
      </c>
      <c r="E56" s="50" t="s">
        <v>15</v>
      </c>
      <c r="F56" s="50" t="s">
        <v>136</v>
      </c>
      <c r="G56" s="45">
        <v>619</v>
      </c>
      <c r="H56" s="45">
        <v>130</v>
      </c>
      <c r="I56" s="45">
        <v>1</v>
      </c>
    </row>
    <row r="57" spans="1:9" x14ac:dyDescent="0.25">
      <c r="A57" s="57">
        <v>117</v>
      </c>
      <c r="B57" s="42" t="s">
        <v>5</v>
      </c>
      <c r="C57" s="42" t="s">
        <v>88</v>
      </c>
      <c r="D57" s="42" t="s">
        <v>89</v>
      </c>
      <c r="E57" s="49" t="s">
        <v>15</v>
      </c>
      <c r="F57" s="49" t="s">
        <v>139</v>
      </c>
      <c r="G57" s="44">
        <v>425</v>
      </c>
      <c r="H57" s="44">
        <v>98</v>
      </c>
      <c r="I57" s="44">
        <v>1</v>
      </c>
    </row>
    <row r="58" spans="1:9" x14ac:dyDescent="0.25">
      <c r="A58" s="58">
        <v>302</v>
      </c>
      <c r="B58" s="43" t="s">
        <v>10</v>
      </c>
      <c r="C58" s="43" t="s">
        <v>90</v>
      </c>
      <c r="D58" s="43" t="s">
        <v>91</v>
      </c>
      <c r="E58" s="50" t="s">
        <v>13</v>
      </c>
      <c r="F58" s="50" t="s">
        <v>139</v>
      </c>
      <c r="G58" s="45">
        <v>581</v>
      </c>
      <c r="H58" s="45">
        <v>140</v>
      </c>
      <c r="I58" s="45">
        <v>1</v>
      </c>
    </row>
    <row r="59" spans="1:9" x14ac:dyDescent="0.25">
      <c r="A59" s="57">
        <v>3067</v>
      </c>
      <c r="B59" s="42" t="s">
        <v>5</v>
      </c>
      <c r="C59" s="42" t="s">
        <v>92</v>
      </c>
      <c r="D59" s="42" t="s">
        <v>93</v>
      </c>
      <c r="E59" s="49" t="s">
        <v>22</v>
      </c>
      <c r="F59" s="49" t="s">
        <v>179</v>
      </c>
      <c r="G59" s="44">
        <v>305</v>
      </c>
      <c r="H59" s="44">
        <v>23</v>
      </c>
      <c r="I59" s="44">
        <v>1</v>
      </c>
    </row>
    <row r="60" spans="1:9" x14ac:dyDescent="0.25">
      <c r="A60" s="58">
        <v>174</v>
      </c>
      <c r="B60" s="43" t="s">
        <v>5</v>
      </c>
      <c r="C60" s="43" t="s">
        <v>94</v>
      </c>
      <c r="D60" s="43" t="s">
        <v>95</v>
      </c>
      <c r="E60" s="50" t="s">
        <v>33</v>
      </c>
      <c r="F60" s="50" t="s">
        <v>134</v>
      </c>
      <c r="G60" s="45">
        <v>336</v>
      </c>
      <c r="H60" s="45">
        <v>240</v>
      </c>
      <c r="I60" s="45">
        <v>1</v>
      </c>
    </row>
    <row r="61" spans="1:9" x14ac:dyDescent="0.25">
      <c r="A61" s="57">
        <v>409</v>
      </c>
      <c r="B61" s="42" t="s">
        <v>10</v>
      </c>
      <c r="C61" s="42" t="s">
        <v>250</v>
      </c>
      <c r="D61" s="42" t="s">
        <v>96</v>
      </c>
      <c r="E61" s="49" t="s">
        <v>9</v>
      </c>
      <c r="F61" s="49" t="s">
        <v>139</v>
      </c>
      <c r="G61" s="44">
        <v>414</v>
      </c>
      <c r="H61" s="44">
        <v>141</v>
      </c>
      <c r="I61" s="44">
        <v>1</v>
      </c>
    </row>
    <row r="62" spans="1:9" x14ac:dyDescent="0.25">
      <c r="A62" s="58">
        <v>187</v>
      </c>
      <c r="B62" s="43" t="s">
        <v>5</v>
      </c>
      <c r="C62" s="43" t="s">
        <v>243</v>
      </c>
      <c r="D62" s="43" t="s">
        <v>98</v>
      </c>
      <c r="E62" s="50" t="s">
        <v>7</v>
      </c>
      <c r="F62" s="50" t="s">
        <v>174</v>
      </c>
      <c r="G62" s="45">
        <v>240</v>
      </c>
      <c r="H62" s="45">
        <v>193</v>
      </c>
      <c r="I62" s="45">
        <v>1</v>
      </c>
    </row>
    <row r="63" spans="1:9" x14ac:dyDescent="0.25">
      <c r="A63" s="57">
        <v>427</v>
      </c>
      <c r="B63" s="42" t="s">
        <v>10</v>
      </c>
      <c r="C63" s="42" t="s">
        <v>99</v>
      </c>
      <c r="D63" s="42" t="s">
        <v>100</v>
      </c>
      <c r="E63" s="49" t="s">
        <v>33</v>
      </c>
      <c r="F63" s="49" t="s">
        <v>142</v>
      </c>
      <c r="G63" s="44">
        <v>284</v>
      </c>
      <c r="H63" s="44">
        <v>284</v>
      </c>
      <c r="I63" s="44">
        <v>1</v>
      </c>
    </row>
    <row r="64" spans="1:9" x14ac:dyDescent="0.25">
      <c r="A64" s="58">
        <v>428</v>
      </c>
      <c r="B64" s="43" t="s">
        <v>10</v>
      </c>
      <c r="C64" s="43" t="s">
        <v>251</v>
      </c>
      <c r="D64" s="43" t="s">
        <v>101</v>
      </c>
      <c r="E64" s="50" t="s">
        <v>22</v>
      </c>
      <c r="F64" s="50" t="s">
        <v>142</v>
      </c>
      <c r="G64" s="45">
        <v>423</v>
      </c>
      <c r="H64" s="45">
        <v>423</v>
      </c>
      <c r="I64" s="45">
        <v>1</v>
      </c>
    </row>
    <row r="65" spans="1:10" x14ac:dyDescent="0.25">
      <c r="A65" s="57">
        <v>324</v>
      </c>
      <c r="B65" s="42" t="s">
        <v>10</v>
      </c>
      <c r="C65" s="42" t="s">
        <v>102</v>
      </c>
      <c r="D65" s="42" t="s">
        <v>103</v>
      </c>
      <c r="E65" s="49" t="s">
        <v>13</v>
      </c>
      <c r="F65" s="49" t="s">
        <v>139</v>
      </c>
      <c r="G65" s="44">
        <v>442</v>
      </c>
      <c r="H65" s="44">
        <v>115</v>
      </c>
      <c r="I65" s="44">
        <v>1</v>
      </c>
    </row>
    <row r="66" spans="1:10" ht="17.25" x14ac:dyDescent="0.25">
      <c r="A66" s="58">
        <v>183</v>
      </c>
      <c r="B66" s="43" t="s">
        <v>5</v>
      </c>
      <c r="C66" s="43" t="s">
        <v>280</v>
      </c>
      <c r="D66" s="43" t="s">
        <v>105</v>
      </c>
      <c r="E66" s="50" t="s">
        <v>15</v>
      </c>
      <c r="F66" s="50" t="s">
        <v>139</v>
      </c>
      <c r="G66" s="45">
        <v>286</v>
      </c>
      <c r="H66" s="45">
        <v>40</v>
      </c>
      <c r="I66" s="45">
        <v>1</v>
      </c>
    </row>
    <row r="67" spans="1:10" x14ac:dyDescent="0.25">
      <c r="A67" s="57">
        <v>327</v>
      </c>
      <c r="B67" s="42" t="s">
        <v>10</v>
      </c>
      <c r="C67" s="42" t="s">
        <v>106</v>
      </c>
      <c r="D67" s="42" t="s">
        <v>107</v>
      </c>
      <c r="E67" s="49" t="s">
        <v>13</v>
      </c>
      <c r="F67" s="49" t="s">
        <v>139</v>
      </c>
      <c r="G67" s="44">
        <v>526</v>
      </c>
      <c r="H67" s="44">
        <v>127</v>
      </c>
      <c r="I67" s="44">
        <v>1</v>
      </c>
    </row>
    <row r="68" spans="1:10" x14ac:dyDescent="0.25">
      <c r="A68" s="58">
        <v>198</v>
      </c>
      <c r="B68" s="43" t="s">
        <v>5</v>
      </c>
      <c r="C68" s="43" t="s">
        <v>108</v>
      </c>
      <c r="D68" s="43" t="s">
        <v>109</v>
      </c>
      <c r="E68" s="50" t="s">
        <v>22</v>
      </c>
      <c r="F68" s="56" t="s">
        <v>139</v>
      </c>
      <c r="G68" s="47">
        <v>518</v>
      </c>
      <c r="H68" s="45">
        <v>137</v>
      </c>
      <c r="I68" s="45">
        <v>2</v>
      </c>
    </row>
    <row r="69" spans="1:10" x14ac:dyDescent="0.25">
      <c r="A69" s="57">
        <v>332</v>
      </c>
      <c r="B69" s="42" t="s">
        <v>10</v>
      </c>
      <c r="C69" s="42" t="s">
        <v>252</v>
      </c>
      <c r="D69" s="42" t="s">
        <v>111</v>
      </c>
      <c r="E69" s="49" t="s">
        <v>22</v>
      </c>
      <c r="F69" s="49" t="s">
        <v>139</v>
      </c>
      <c r="G69" s="44">
        <v>465</v>
      </c>
      <c r="H69" s="44">
        <v>115</v>
      </c>
      <c r="I69" s="44">
        <v>1</v>
      </c>
    </row>
    <row r="70" spans="1:10" x14ac:dyDescent="0.25">
      <c r="A70" s="58">
        <v>125</v>
      </c>
      <c r="B70" s="43" t="s">
        <v>5</v>
      </c>
      <c r="C70" s="43" t="s">
        <v>244</v>
      </c>
      <c r="D70" s="43" t="s">
        <v>112</v>
      </c>
      <c r="E70" s="50" t="s">
        <v>13</v>
      </c>
      <c r="F70" s="50" t="s">
        <v>143</v>
      </c>
      <c r="G70" s="45">
        <v>366</v>
      </c>
      <c r="H70" s="45">
        <v>276</v>
      </c>
      <c r="I70" s="45">
        <v>1</v>
      </c>
    </row>
    <row r="71" spans="1:10" x14ac:dyDescent="0.25">
      <c r="A71" s="57">
        <v>336</v>
      </c>
      <c r="B71" s="42" t="s">
        <v>10</v>
      </c>
      <c r="C71" s="42" t="s">
        <v>113</v>
      </c>
      <c r="D71" s="42" t="s">
        <v>114</v>
      </c>
      <c r="E71" s="49" t="s">
        <v>13</v>
      </c>
      <c r="F71" s="49" t="s">
        <v>139</v>
      </c>
      <c r="G71" s="44">
        <v>267</v>
      </c>
      <c r="H71" s="44">
        <v>64</v>
      </c>
      <c r="I71" s="44">
        <v>1</v>
      </c>
    </row>
    <row r="72" spans="1:10" x14ac:dyDescent="0.25">
      <c r="A72" s="58">
        <v>335</v>
      </c>
      <c r="B72" s="43" t="s">
        <v>10</v>
      </c>
      <c r="C72" s="43" t="s">
        <v>115</v>
      </c>
      <c r="D72" s="43" t="s">
        <v>116</v>
      </c>
      <c r="E72" s="50" t="s">
        <v>15</v>
      </c>
      <c r="F72" s="50" t="s">
        <v>139</v>
      </c>
      <c r="G72" s="45">
        <v>463</v>
      </c>
      <c r="H72" s="45">
        <v>123</v>
      </c>
      <c r="I72" s="45">
        <v>1</v>
      </c>
    </row>
    <row r="73" spans="1:10" x14ac:dyDescent="0.25">
      <c r="A73" s="57">
        <v>338</v>
      </c>
      <c r="B73" s="42" t="s">
        <v>10</v>
      </c>
      <c r="C73" s="42" t="s">
        <v>117</v>
      </c>
      <c r="D73" s="42" t="s">
        <v>118</v>
      </c>
      <c r="E73" s="49" t="s">
        <v>13</v>
      </c>
      <c r="F73" s="49" t="s">
        <v>139</v>
      </c>
      <c r="G73" s="44">
        <v>350</v>
      </c>
      <c r="H73" s="44">
        <v>92</v>
      </c>
      <c r="I73" s="44">
        <v>1</v>
      </c>
    </row>
    <row r="74" spans="1:10" x14ac:dyDescent="0.25">
      <c r="A74" s="58">
        <v>210</v>
      </c>
      <c r="B74" s="43" t="s">
        <v>5</v>
      </c>
      <c r="C74" s="43" t="s">
        <v>245</v>
      </c>
      <c r="D74" s="43" t="s">
        <v>119</v>
      </c>
      <c r="E74" s="50" t="s">
        <v>15</v>
      </c>
      <c r="F74" s="50" t="s">
        <v>139</v>
      </c>
      <c r="G74" s="45">
        <v>439</v>
      </c>
      <c r="H74" s="45">
        <v>80</v>
      </c>
      <c r="I74" s="45">
        <v>1</v>
      </c>
    </row>
    <row r="75" spans="1:10" x14ac:dyDescent="0.25">
      <c r="A75" s="51" t="s">
        <v>129</v>
      </c>
      <c r="B75" s="46"/>
      <c r="C75" s="46">
        <f>COUNTA(C3:C74)</f>
        <v>72</v>
      </c>
      <c r="D75" s="46"/>
      <c r="E75" s="46"/>
      <c r="F75" s="46"/>
      <c r="G75" s="48">
        <f>SUM(G3:G74)</f>
        <v>28390</v>
      </c>
      <c r="H75" s="48">
        <f>SUM(H3:H74)</f>
        <v>13512</v>
      </c>
      <c r="I75" s="48">
        <f>SUM(I3:I74)</f>
        <v>74</v>
      </c>
    </row>
    <row r="76" spans="1:10" ht="15" customHeight="1" x14ac:dyDescent="0.25">
      <c r="B76" s="99" t="s">
        <v>282</v>
      </c>
      <c r="C76" s="99"/>
      <c r="D76" s="99"/>
      <c r="E76" s="99"/>
      <c r="F76" s="99"/>
      <c r="G76" s="99"/>
      <c r="H76" s="99"/>
      <c r="I76" s="99"/>
      <c r="J76" s="41"/>
    </row>
    <row r="77" spans="1:10" x14ac:dyDescent="0.25">
      <c r="B77" s="97" t="s">
        <v>121</v>
      </c>
      <c r="C77" s="97"/>
      <c r="D77" s="97"/>
      <c r="E77" s="97"/>
      <c r="F77" s="97"/>
      <c r="G77" s="97"/>
      <c r="H77" s="97"/>
      <c r="I77" s="97"/>
      <c r="J77" s="92"/>
    </row>
    <row r="78" spans="1:10" x14ac:dyDescent="0.25">
      <c r="B78" s="97" t="s">
        <v>301</v>
      </c>
      <c r="C78" s="97"/>
      <c r="D78" s="97"/>
      <c r="E78" s="97"/>
      <c r="F78" s="97"/>
      <c r="G78" s="97"/>
      <c r="H78" s="97"/>
      <c r="I78" s="97"/>
    </row>
    <row r="79" spans="1:10" ht="15" customHeight="1" x14ac:dyDescent="0.25">
      <c r="B79" s="98" t="s">
        <v>295</v>
      </c>
      <c r="C79" s="98"/>
      <c r="D79" s="98"/>
      <c r="E79" s="98"/>
      <c r="F79" s="98"/>
      <c r="G79" s="98"/>
      <c r="H79" s="98"/>
      <c r="I79" s="98"/>
      <c r="J79" s="94"/>
    </row>
    <row r="80" spans="1:10" x14ac:dyDescent="0.25">
      <c r="B80" s="61" t="s">
        <v>296</v>
      </c>
      <c r="C80" s="61"/>
      <c r="D80" s="61"/>
      <c r="E80" s="61"/>
      <c r="F80" s="61"/>
      <c r="G80" s="61"/>
      <c r="H80" s="61"/>
      <c r="I80" s="61"/>
      <c r="J80" s="93"/>
    </row>
    <row r="81" spans="2:10" x14ac:dyDescent="0.25">
      <c r="B81" s="97" t="s">
        <v>297</v>
      </c>
      <c r="C81" s="97"/>
      <c r="D81" s="97"/>
      <c r="E81" s="97"/>
      <c r="F81" s="97"/>
      <c r="G81" s="97"/>
      <c r="H81" s="97"/>
      <c r="I81" s="97"/>
      <c r="J81" s="92"/>
    </row>
    <row r="82" spans="2:10" x14ac:dyDescent="0.25">
      <c r="B82" s="97" t="s">
        <v>298</v>
      </c>
      <c r="C82" s="97"/>
      <c r="D82" s="97"/>
      <c r="E82" s="97"/>
      <c r="F82" s="97"/>
      <c r="G82" s="97"/>
      <c r="H82" s="97"/>
      <c r="I82" s="97"/>
      <c r="J82" s="92"/>
    </row>
  </sheetData>
  <mergeCells count="7">
    <mergeCell ref="A1:I1"/>
    <mergeCell ref="B78:I78"/>
    <mergeCell ref="B79:I79"/>
    <mergeCell ref="B77:I77"/>
    <mergeCell ref="B76:I76"/>
    <mergeCell ref="B82:I82"/>
    <mergeCell ref="B81:I81"/>
  </mergeCells>
  <pageMargins left="0.7" right="0.7" top="0.75" bottom="0.75" header="0.3" footer="0.3"/>
  <pageSetup scale="67" fitToHeight="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zoomScale="85" zoomScaleNormal="85" workbookViewId="0">
      <pane ySplit="2" topLeftCell="A3" activePane="bottomLeft" state="frozen"/>
      <selection pane="bottomLeft" activeCell="D45" sqref="D45"/>
    </sheetView>
  </sheetViews>
  <sheetFormatPr defaultRowHeight="15" x14ac:dyDescent="0.25"/>
  <cols>
    <col min="1" max="1" width="8.85546875" bestFit="1" customWidth="1"/>
    <col min="2" max="2" width="52.7109375" customWidth="1"/>
    <col min="3" max="3" width="9.7109375" style="26" customWidth="1"/>
    <col min="4" max="4" width="8.7109375" style="26" customWidth="1"/>
    <col min="5" max="5" width="17.140625" customWidth="1"/>
    <col min="6" max="6" width="11.140625" customWidth="1"/>
    <col min="7" max="7" width="24.5703125" bestFit="1" customWidth="1"/>
    <col min="8" max="8" width="17" customWidth="1"/>
  </cols>
  <sheetData>
    <row r="1" spans="1:9" ht="18.75" x14ac:dyDescent="0.25">
      <c r="A1" s="101" t="s">
        <v>281</v>
      </c>
      <c r="B1" s="101"/>
      <c r="C1" s="101"/>
      <c r="D1" s="101"/>
      <c r="E1" s="101"/>
      <c r="F1" s="101"/>
      <c r="G1" s="101"/>
      <c r="H1" s="101"/>
      <c r="I1" s="25"/>
    </row>
    <row r="2" spans="1:9" ht="30" x14ac:dyDescent="0.25">
      <c r="A2" s="87" t="s">
        <v>0</v>
      </c>
      <c r="B2" s="87" t="s">
        <v>2</v>
      </c>
      <c r="C2" s="87" t="s">
        <v>4</v>
      </c>
      <c r="D2" s="87" t="s">
        <v>1</v>
      </c>
      <c r="E2" s="87" t="s">
        <v>180</v>
      </c>
      <c r="F2" s="87" t="s">
        <v>181</v>
      </c>
      <c r="G2" s="87" t="s">
        <v>182</v>
      </c>
      <c r="H2" s="87" t="s">
        <v>183</v>
      </c>
    </row>
    <row r="3" spans="1:9" ht="15.75" x14ac:dyDescent="0.25">
      <c r="A3" s="96">
        <v>404</v>
      </c>
      <c r="B3" s="52" t="s">
        <v>16</v>
      </c>
      <c r="C3" s="88" t="str">
        <f ca="1">"Ward "&amp;Table3[[#This Row],[Ward]]</f>
        <v>Ward 5</v>
      </c>
      <c r="D3" s="88" t="s">
        <v>10</v>
      </c>
      <c r="E3" s="89" t="s">
        <v>185</v>
      </c>
      <c r="F3" s="89"/>
      <c r="G3" s="90"/>
      <c r="H3" s="90"/>
    </row>
    <row r="4" spans="1:9" ht="15.75" x14ac:dyDescent="0.25">
      <c r="A4" s="96">
        <v>220</v>
      </c>
      <c r="B4" s="52" t="s">
        <v>18</v>
      </c>
      <c r="C4" s="88" t="str">
        <f ca="1">"Ward "&amp;Table3[[#This Row],[Ward]]</f>
        <v>Ward 1</v>
      </c>
      <c r="D4" s="88" t="s">
        <v>10</v>
      </c>
      <c r="E4" s="52"/>
      <c r="F4" s="89" t="s">
        <v>185</v>
      </c>
      <c r="G4" s="52"/>
      <c r="H4" s="52"/>
    </row>
    <row r="5" spans="1:9" x14ac:dyDescent="0.25">
      <c r="A5" s="96">
        <v>442</v>
      </c>
      <c r="B5" s="52" t="s">
        <v>227</v>
      </c>
      <c r="C5" s="88" t="str">
        <f ca="1">"Ward "&amp;Table3[[#This Row],[Ward]]</f>
        <v>Ward 1</v>
      </c>
      <c r="D5" s="88" t="s">
        <v>10</v>
      </c>
      <c r="E5" s="52"/>
      <c r="F5" s="52"/>
      <c r="G5" s="91" t="s">
        <v>190</v>
      </c>
      <c r="H5" s="52"/>
    </row>
    <row r="6" spans="1:9" ht="15.75" x14ac:dyDescent="0.25">
      <c r="A6" s="96">
        <v>248</v>
      </c>
      <c r="B6" s="52" t="s">
        <v>43</v>
      </c>
      <c r="C6" s="88" t="str">
        <f ca="1">"Ward "&amp;Table3[[#This Row],[Ward]]</f>
        <v>Ward 1</v>
      </c>
      <c r="D6" s="88" t="s">
        <v>5</v>
      </c>
      <c r="E6" s="89" t="s">
        <v>184</v>
      </c>
      <c r="F6" s="90"/>
      <c r="G6" s="91" t="s">
        <v>191</v>
      </c>
      <c r="H6" s="52"/>
    </row>
    <row r="7" spans="1:9" ht="15.75" x14ac:dyDescent="0.25">
      <c r="A7" s="96">
        <v>405</v>
      </c>
      <c r="B7" s="52" t="s">
        <v>39</v>
      </c>
      <c r="C7" s="88" t="str">
        <f ca="1">"Ward "&amp;Table3[[#This Row],[Ward]]</f>
        <v>Ward 3</v>
      </c>
      <c r="D7" s="88" t="s">
        <v>10</v>
      </c>
      <c r="E7" s="89" t="s">
        <v>185</v>
      </c>
      <c r="F7" s="90"/>
      <c r="G7" s="90"/>
      <c r="H7" s="52"/>
    </row>
    <row r="8" spans="1:9" ht="15.75" x14ac:dyDescent="0.25">
      <c r="A8" s="96">
        <v>407</v>
      </c>
      <c r="B8" s="52" t="s">
        <v>188</v>
      </c>
      <c r="C8" s="88" t="str">
        <f ca="1">"Ward "&amp;Table3[[#This Row],[Ward]]</f>
        <v>Ward 6</v>
      </c>
      <c r="D8" s="88" t="s">
        <v>10</v>
      </c>
      <c r="E8" s="89" t="s">
        <v>184</v>
      </c>
      <c r="F8" s="90"/>
      <c r="G8" s="90"/>
      <c r="H8" s="90"/>
    </row>
    <row r="9" spans="1:9" ht="15.75" x14ac:dyDescent="0.25">
      <c r="A9" s="96">
        <v>1124</v>
      </c>
      <c r="B9" s="52" t="s">
        <v>234</v>
      </c>
      <c r="C9" s="88" t="str">
        <f ca="1">"Ward "&amp;Table3[[#This Row],[Ward]]</f>
        <v>Ward 8</v>
      </c>
      <c r="D9" s="88" t="s">
        <v>5</v>
      </c>
      <c r="E9" s="52"/>
      <c r="F9" s="89" t="s">
        <v>185</v>
      </c>
      <c r="G9" s="52"/>
      <c r="H9" s="52"/>
    </row>
    <row r="10" spans="1:9" ht="15.75" x14ac:dyDescent="0.25">
      <c r="A10" s="96">
        <v>366</v>
      </c>
      <c r="B10" s="52" t="s">
        <v>235</v>
      </c>
      <c r="C10" s="88" t="str">
        <f ca="1">"Ward "&amp;Table3[[#This Row],[Ward]]</f>
        <v>Ward 1</v>
      </c>
      <c r="D10" s="88" t="s">
        <v>5</v>
      </c>
      <c r="E10" s="89" t="s">
        <v>185</v>
      </c>
      <c r="F10" s="89"/>
      <c r="G10" s="90"/>
      <c r="H10" s="52"/>
    </row>
    <row r="11" spans="1:9" ht="15.75" x14ac:dyDescent="0.25">
      <c r="A11" s="96">
        <v>115</v>
      </c>
      <c r="B11" s="52" t="s">
        <v>237</v>
      </c>
      <c r="C11" s="88" t="str">
        <f ca="1">"Ward "&amp;Table3[[#This Row],[Ward]]</f>
        <v>Ward 1</v>
      </c>
      <c r="D11" s="88" t="s">
        <v>5</v>
      </c>
      <c r="E11" s="90"/>
      <c r="F11" s="89" t="s">
        <v>185</v>
      </c>
      <c r="G11" s="90"/>
      <c r="H11" s="52"/>
    </row>
    <row r="12" spans="1:9" ht="15.75" x14ac:dyDescent="0.25">
      <c r="A12" s="96">
        <v>3064</v>
      </c>
      <c r="B12" s="52" t="s">
        <v>60</v>
      </c>
      <c r="C12" s="88" t="str">
        <f ca="1">"Ward "&amp;Table3[[#This Row],[Ward]]</f>
        <v>Ward 5</v>
      </c>
      <c r="D12" s="88" t="s">
        <v>5</v>
      </c>
      <c r="E12" s="90"/>
      <c r="F12" s="90"/>
      <c r="G12" s="90"/>
      <c r="H12" s="89" t="s">
        <v>185</v>
      </c>
    </row>
    <row r="13" spans="1:9" ht="15.75" x14ac:dyDescent="0.25">
      <c r="A13" s="96">
        <v>433</v>
      </c>
      <c r="B13" s="52" t="s">
        <v>189</v>
      </c>
      <c r="C13" s="88" t="str">
        <f ca="1">"Ward "&amp;Table3[[#This Row],[Ward]]</f>
        <v>Ward 6</v>
      </c>
      <c r="D13" s="88" t="s">
        <v>10</v>
      </c>
      <c r="E13" s="89" t="s">
        <v>184</v>
      </c>
      <c r="F13" s="90"/>
      <c r="G13" s="90"/>
      <c r="H13" s="90"/>
    </row>
    <row r="14" spans="1:9" ht="15.75" x14ac:dyDescent="0.25">
      <c r="A14" s="96">
        <v>262</v>
      </c>
      <c r="B14" s="52" t="s">
        <v>73</v>
      </c>
      <c r="C14" s="88" t="str">
        <f ca="1">"Ward "&amp;Table3[[#This Row],[Ward]]</f>
        <v>Ward 5</v>
      </c>
      <c r="D14" s="88" t="s">
        <v>10</v>
      </c>
      <c r="E14" s="52"/>
      <c r="F14" s="89" t="s">
        <v>185</v>
      </c>
      <c r="G14" s="52"/>
      <c r="H14" s="52"/>
    </row>
    <row r="15" spans="1:9" x14ac:dyDescent="0.25">
      <c r="A15" s="96">
        <v>135</v>
      </c>
      <c r="B15" s="52" t="s">
        <v>249</v>
      </c>
      <c r="C15" s="88" t="str">
        <f ca="1">"Ward "&amp;Table3[[#This Row],[Ward]]</f>
        <v>Ward 5</v>
      </c>
      <c r="D15" s="88" t="s">
        <v>5</v>
      </c>
      <c r="E15" s="90"/>
      <c r="F15" s="90"/>
      <c r="G15" s="91" t="s">
        <v>190</v>
      </c>
      <c r="H15" s="90"/>
    </row>
    <row r="16" spans="1:9" ht="15.75" x14ac:dyDescent="0.25">
      <c r="A16" s="96">
        <v>435</v>
      </c>
      <c r="B16" s="52" t="s">
        <v>187</v>
      </c>
      <c r="C16" s="88" t="str">
        <f ca="1">"Ward "&amp;Table3[[#This Row],[Ward]]</f>
        <v>Ward 5</v>
      </c>
      <c r="D16" s="88" t="s">
        <v>10</v>
      </c>
      <c r="E16" s="90"/>
      <c r="F16" s="89" t="s">
        <v>185</v>
      </c>
      <c r="G16" s="90"/>
      <c r="H16" s="90"/>
    </row>
    <row r="17" spans="1:8" x14ac:dyDescent="0.25">
      <c r="A17" s="96">
        <v>292</v>
      </c>
      <c r="B17" s="52" t="s">
        <v>186</v>
      </c>
      <c r="C17" s="88" t="str">
        <f ca="1">"Ward "&amp;Table3[[#This Row],[Ward]]</f>
        <v>Ward 3</v>
      </c>
      <c r="D17" s="88" t="s">
        <v>10</v>
      </c>
      <c r="E17" s="52"/>
      <c r="F17" s="52"/>
      <c r="G17" s="91" t="s">
        <v>190</v>
      </c>
      <c r="H17" s="52"/>
    </row>
    <row r="18" spans="1:8" ht="15.75" x14ac:dyDescent="0.25">
      <c r="A18" s="96">
        <v>170</v>
      </c>
      <c r="B18" s="52" t="s">
        <v>304</v>
      </c>
      <c r="C18" s="88" t="str">
        <f ca="1">"Ward "&amp;Table3[[#This Row],[Ward]]</f>
        <v>Ward 4</v>
      </c>
      <c r="D18" s="88" t="s">
        <v>5</v>
      </c>
      <c r="E18" s="90"/>
      <c r="F18" s="90"/>
      <c r="G18" s="90"/>
      <c r="H18" s="89" t="s">
        <v>185</v>
      </c>
    </row>
    <row r="19" spans="1:8" ht="15.75" x14ac:dyDescent="0.25">
      <c r="A19" s="96">
        <v>117</v>
      </c>
      <c r="B19" s="52" t="s">
        <v>88</v>
      </c>
      <c r="C19" s="88" t="str">
        <f ca="1">"Ward "&amp;Table3[[#This Row],[Ward]]</f>
        <v>Ward 5</v>
      </c>
      <c r="D19" s="88" t="s">
        <v>5</v>
      </c>
      <c r="E19" s="90"/>
      <c r="F19" s="90"/>
      <c r="G19" s="90"/>
      <c r="H19" s="89" t="s">
        <v>185</v>
      </c>
    </row>
    <row r="20" spans="1:8" ht="15.75" x14ac:dyDescent="0.25">
      <c r="A20" s="96">
        <v>427</v>
      </c>
      <c r="B20" s="52" t="s">
        <v>99</v>
      </c>
      <c r="C20" s="88" t="str">
        <f ca="1">"Ward "&amp;Table3[[#This Row],[Ward]]</f>
        <v>Ward 7</v>
      </c>
      <c r="D20" s="88" t="s">
        <v>10</v>
      </c>
      <c r="E20" s="52"/>
      <c r="F20" s="52"/>
      <c r="G20" s="52"/>
      <c r="H20" s="89" t="s">
        <v>185</v>
      </c>
    </row>
    <row r="21" spans="1:8" ht="15.75" x14ac:dyDescent="0.25">
      <c r="A21" s="96">
        <v>324</v>
      </c>
      <c r="B21" s="52" t="s">
        <v>102</v>
      </c>
      <c r="C21" s="88" t="str">
        <f ca="1">"Ward "&amp;Table3[[#This Row],[Ward]]</f>
        <v>Ward 4</v>
      </c>
      <c r="D21" s="88" t="s">
        <v>10</v>
      </c>
      <c r="E21" s="90"/>
      <c r="F21" s="90"/>
      <c r="G21" s="90"/>
      <c r="H21" s="89" t="s">
        <v>185</v>
      </c>
    </row>
    <row r="22" spans="1:8" ht="15.75" x14ac:dyDescent="0.25">
      <c r="A22" s="96">
        <v>338</v>
      </c>
      <c r="B22" s="52" t="s">
        <v>117</v>
      </c>
      <c r="C22" s="88" t="str">
        <f ca="1">"Ward "&amp;Table3[[#This Row],[Ward]]</f>
        <v>Ward 8</v>
      </c>
      <c r="D22" s="88" t="s">
        <v>10</v>
      </c>
      <c r="E22" s="52"/>
      <c r="F22" s="89" t="s">
        <v>185</v>
      </c>
      <c r="G22" s="52"/>
      <c r="H22" s="52"/>
    </row>
    <row r="23" spans="1:8" ht="15.75" x14ac:dyDescent="0.25">
      <c r="A23" s="96">
        <v>210</v>
      </c>
      <c r="B23" s="52" t="s">
        <v>245</v>
      </c>
      <c r="C23" s="88" t="str">
        <f ca="1">"Ward "&amp;Table3[[#This Row],[Ward]]</f>
        <v>Ward 5</v>
      </c>
      <c r="D23" s="88" t="s">
        <v>5</v>
      </c>
      <c r="E23" s="90"/>
      <c r="F23" s="90"/>
      <c r="G23" s="90"/>
      <c r="H23" s="89" t="s">
        <v>185</v>
      </c>
    </row>
    <row r="24" spans="1:8" x14ac:dyDescent="0.25">
      <c r="A24" s="51" t="s">
        <v>129</v>
      </c>
      <c r="B24" s="46">
        <f>COUNTA(B3:B23)</f>
        <v>21</v>
      </c>
      <c r="C24" s="46"/>
      <c r="D24" s="46"/>
      <c r="E24" s="46">
        <f>COUNTA(E3:E23)</f>
        <v>6</v>
      </c>
      <c r="F24" s="46">
        <f>COUNTA(F3:F23)</f>
        <v>6</v>
      </c>
      <c r="G24" s="46">
        <f>COUNTA(G3:G23)</f>
        <v>4</v>
      </c>
      <c r="H24" s="46">
        <f>COUNTA(H3:H23)</f>
        <v>6</v>
      </c>
    </row>
    <row r="25" spans="1:8" x14ac:dyDescent="0.25">
      <c r="A25" s="27"/>
      <c r="B25" s="27" t="s">
        <v>192</v>
      </c>
      <c r="C25" s="95"/>
    </row>
    <row r="26" spans="1:8" x14ac:dyDescent="0.25">
      <c r="A26" s="27"/>
      <c r="B26" s="27" t="s">
        <v>193</v>
      </c>
      <c r="C26" s="95"/>
    </row>
  </sheetData>
  <mergeCells count="1">
    <mergeCell ref="A1:H1"/>
  </mergeCells>
  <pageMargins left="0.7" right="0.7" top="0.75" bottom="0.75" header="0.3" footer="0.3"/>
  <pageSetup scale="78" fitToHeight="0"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workbookViewId="0">
      <selection activeCell="D43" sqref="D43"/>
    </sheetView>
  </sheetViews>
  <sheetFormatPr defaultRowHeight="15" x14ac:dyDescent="0.25"/>
  <cols>
    <col min="2" max="2" width="10.5703125" customWidth="1"/>
    <col min="4" max="5" width="8.7109375" customWidth="1"/>
  </cols>
  <sheetData>
    <row r="1" spans="1:5" ht="18.75" x14ac:dyDescent="0.25">
      <c r="A1" s="29" t="s">
        <v>209</v>
      </c>
    </row>
    <row r="2" spans="1:5" ht="15.75" customHeight="1" x14ac:dyDescent="0.25">
      <c r="A2" s="82"/>
      <c r="B2" s="102" t="s">
        <v>203</v>
      </c>
      <c r="C2" s="102"/>
      <c r="D2" s="102"/>
      <c r="E2" s="102"/>
    </row>
    <row r="3" spans="1:5" ht="38.25" x14ac:dyDescent="0.25">
      <c r="A3" s="82" t="s">
        <v>204</v>
      </c>
      <c r="B3" s="83" t="s">
        <v>207</v>
      </c>
      <c r="C3" s="83" t="s">
        <v>211</v>
      </c>
      <c r="D3" s="83" t="s">
        <v>205</v>
      </c>
      <c r="E3" s="83" t="s">
        <v>206</v>
      </c>
    </row>
    <row r="4" spans="1:5" x14ac:dyDescent="0.25">
      <c r="A4" s="30" t="s">
        <v>208</v>
      </c>
      <c r="B4" s="32">
        <v>0.191</v>
      </c>
      <c r="C4" s="38">
        <v>2.1000000000000001E-2</v>
      </c>
      <c r="D4" s="31">
        <v>0.21199999999999999</v>
      </c>
      <c r="E4" s="84">
        <v>0.17</v>
      </c>
    </row>
    <row r="5" spans="1:5" x14ac:dyDescent="0.25">
      <c r="A5" s="33" t="s">
        <v>25</v>
      </c>
      <c r="B5" s="34">
        <v>0.11</v>
      </c>
      <c r="C5" s="39">
        <v>5.4000000000000006E-2</v>
      </c>
      <c r="D5" s="28">
        <v>0.16400000000000001</v>
      </c>
      <c r="E5" s="85">
        <v>5.5999999999999994E-2</v>
      </c>
    </row>
    <row r="6" spans="1:5" x14ac:dyDescent="0.25">
      <c r="A6" s="33" t="s">
        <v>9</v>
      </c>
      <c r="B6" s="34">
        <v>0.65500000000000003</v>
      </c>
      <c r="C6" s="39">
        <v>0.155</v>
      </c>
      <c r="D6" s="28">
        <v>0.81</v>
      </c>
      <c r="E6" s="85">
        <v>0.5</v>
      </c>
    </row>
    <row r="7" spans="1:5" x14ac:dyDescent="0.25">
      <c r="A7" s="33" t="s">
        <v>41</v>
      </c>
      <c r="B7" s="34">
        <v>0.58199999999999996</v>
      </c>
      <c r="C7" s="39">
        <v>6.9000000000000006E-2</v>
      </c>
      <c r="D7" s="28">
        <v>0.65100000000000002</v>
      </c>
      <c r="E7" s="85">
        <v>0.5129999999999999</v>
      </c>
    </row>
    <row r="8" spans="1:5" x14ac:dyDescent="0.25">
      <c r="A8" s="33" t="s">
        <v>13</v>
      </c>
      <c r="B8" s="34">
        <v>0.22600000000000001</v>
      </c>
      <c r="C8" s="39">
        <v>7.0999999999999994E-2</v>
      </c>
      <c r="D8" s="28">
        <v>0.29699999999999999</v>
      </c>
      <c r="E8" s="85">
        <v>0.15500000000000003</v>
      </c>
    </row>
    <row r="9" spans="1:5" x14ac:dyDescent="0.25">
      <c r="A9" s="33" t="s">
        <v>15</v>
      </c>
      <c r="B9" s="34">
        <v>0.18</v>
      </c>
      <c r="C9" s="39">
        <v>5.0999999999999997E-2</v>
      </c>
      <c r="D9" s="28">
        <v>0.23099999999999998</v>
      </c>
      <c r="E9" s="85">
        <v>0.129</v>
      </c>
    </row>
    <row r="10" spans="1:5" x14ac:dyDescent="0.25">
      <c r="A10" s="33" t="s">
        <v>22</v>
      </c>
      <c r="B10" s="34">
        <v>0.17699999999999999</v>
      </c>
      <c r="C10" s="39">
        <v>5.2999999999999999E-2</v>
      </c>
      <c r="D10" s="28">
        <v>0.22999999999999998</v>
      </c>
      <c r="E10" s="85">
        <v>0.124</v>
      </c>
    </row>
    <row r="11" spans="1:5" x14ac:dyDescent="0.25">
      <c r="A11" s="33" t="s">
        <v>33</v>
      </c>
      <c r="B11" s="34">
        <v>0.113</v>
      </c>
      <c r="C11" s="39">
        <v>0.04</v>
      </c>
      <c r="D11" s="28">
        <v>0.153</v>
      </c>
      <c r="E11" s="85">
        <v>7.3000000000000009E-2</v>
      </c>
    </row>
    <row r="12" spans="1:5" x14ac:dyDescent="0.25">
      <c r="A12" s="35" t="s">
        <v>7</v>
      </c>
      <c r="B12" s="37">
        <v>6.4000000000000001E-2</v>
      </c>
      <c r="C12" s="40">
        <v>2.3E-2</v>
      </c>
      <c r="D12" s="36">
        <v>8.6999999999999994E-2</v>
      </c>
      <c r="E12" s="86">
        <v>4.1000000000000002E-2</v>
      </c>
    </row>
    <row r="13" spans="1:5" ht="15" customHeight="1" x14ac:dyDescent="0.25">
      <c r="A13" s="103" t="s">
        <v>210</v>
      </c>
      <c r="B13" s="103"/>
      <c r="C13" s="103"/>
      <c r="D13" s="103"/>
      <c r="E13" s="103"/>
    </row>
    <row r="14" spans="1:5" x14ac:dyDescent="0.25">
      <c r="A14" s="104"/>
      <c r="B14" s="104"/>
      <c r="C14" s="104"/>
      <c r="D14" s="104"/>
      <c r="E14" s="104"/>
    </row>
  </sheetData>
  <mergeCells count="2">
    <mergeCell ref="B2:E2"/>
    <mergeCell ref="A13:E14"/>
  </mergeCells>
  <pageMargins left="0.7" right="0.7" top="0.75" bottom="0.75" header="0.3" footer="0.3"/>
  <pageSetup scale="89" fitToHeight="0"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zoomScale="85" zoomScaleNormal="85" workbookViewId="0">
      <pane ySplit="3" topLeftCell="A4" activePane="bottomLeft" state="frozen"/>
      <selection pane="bottomLeft" activeCell="C39" sqref="C39"/>
    </sheetView>
  </sheetViews>
  <sheetFormatPr defaultRowHeight="15" x14ac:dyDescent="0.25"/>
  <cols>
    <col min="1" max="1" width="14" style="20" customWidth="1"/>
    <col min="2" max="2" width="88.7109375" style="20" customWidth="1"/>
    <col min="3" max="3" width="29.7109375" style="20" bestFit="1" customWidth="1"/>
    <col min="4" max="4" width="9.85546875" style="55" customWidth="1"/>
    <col min="5" max="5" width="9.85546875" style="26" customWidth="1"/>
    <col min="6" max="7" width="18.28515625" style="18" customWidth="1"/>
    <col min="8" max="8" width="18.28515625" style="21" customWidth="1"/>
    <col min="9" max="9" width="18.28515625" style="22" customWidth="1"/>
    <col min="10" max="10" width="9.42578125" customWidth="1"/>
  </cols>
  <sheetData>
    <row r="1" spans="1:9" ht="18.75" x14ac:dyDescent="0.25">
      <c r="A1" s="105" t="s">
        <v>283</v>
      </c>
      <c r="B1" s="105"/>
      <c r="C1" s="105"/>
      <c r="D1" s="105"/>
      <c r="E1" s="105"/>
      <c r="F1" s="105"/>
      <c r="G1" s="105"/>
      <c r="H1" s="105"/>
      <c r="I1" s="105"/>
    </row>
    <row r="2" spans="1:9" ht="15" customHeight="1" x14ac:dyDescent="0.25">
      <c r="A2" s="106"/>
      <c r="B2" s="106"/>
      <c r="C2" s="106"/>
      <c r="D2" s="106"/>
      <c r="E2" s="106"/>
      <c r="F2" s="106"/>
      <c r="G2" s="106"/>
      <c r="H2" s="106"/>
      <c r="I2" s="106"/>
    </row>
    <row r="3" spans="1:9" s="19" customFormat="1" ht="32.25" customHeight="1" x14ac:dyDescent="0.25">
      <c r="A3" s="46" t="s">
        <v>0</v>
      </c>
      <c r="B3" s="46" t="s">
        <v>2</v>
      </c>
      <c r="C3" s="46" t="s">
        <v>3</v>
      </c>
      <c r="D3" s="46" t="s">
        <v>4</v>
      </c>
      <c r="E3" s="46" t="s">
        <v>135</v>
      </c>
      <c r="F3" s="46" t="s">
        <v>123</v>
      </c>
      <c r="G3" s="46" t="s">
        <v>194</v>
      </c>
      <c r="H3" s="46" t="s">
        <v>132</v>
      </c>
      <c r="I3" s="46" t="s">
        <v>202</v>
      </c>
    </row>
    <row r="4" spans="1:9" x14ac:dyDescent="0.25">
      <c r="A4" s="64">
        <v>1100</v>
      </c>
      <c r="B4" s="64" t="s">
        <v>215</v>
      </c>
      <c r="C4" s="64" t="s">
        <v>6</v>
      </c>
      <c r="D4" s="65" t="s">
        <v>7</v>
      </c>
      <c r="E4" s="65" t="s">
        <v>133</v>
      </c>
      <c r="F4" s="66">
        <v>381</v>
      </c>
      <c r="G4" s="66">
        <v>196.00000000000003</v>
      </c>
      <c r="H4" s="67">
        <v>0.51443569553805779</v>
      </c>
      <c r="I4" s="66">
        <v>450</v>
      </c>
    </row>
    <row r="5" spans="1:9" x14ac:dyDescent="0.25">
      <c r="A5" s="68">
        <v>3068</v>
      </c>
      <c r="B5" s="68" t="s">
        <v>216</v>
      </c>
      <c r="C5" s="68" t="s">
        <v>8</v>
      </c>
      <c r="D5" s="69" t="s">
        <v>9</v>
      </c>
      <c r="E5" s="69" t="s">
        <v>171</v>
      </c>
      <c r="F5" s="70">
        <v>551</v>
      </c>
      <c r="G5" s="70">
        <v>361</v>
      </c>
      <c r="H5" s="71">
        <v>0.65517241379310343</v>
      </c>
      <c r="I5" s="70">
        <v>620</v>
      </c>
    </row>
    <row r="6" spans="1:9" s="2" customFormat="1" x14ac:dyDescent="0.25">
      <c r="A6" s="64" t="s">
        <v>270</v>
      </c>
      <c r="B6" s="64" t="s">
        <v>253</v>
      </c>
      <c r="C6" s="64" t="s">
        <v>20</v>
      </c>
      <c r="D6" s="65" t="s">
        <v>13</v>
      </c>
      <c r="E6" s="65" t="s">
        <v>136</v>
      </c>
      <c r="F6" s="66">
        <v>971</v>
      </c>
      <c r="G6" s="66">
        <v>242</v>
      </c>
      <c r="H6" s="67">
        <v>0.24922760041194644</v>
      </c>
      <c r="I6" s="66">
        <v>1000</v>
      </c>
    </row>
    <row r="7" spans="1:9" s="2" customFormat="1" x14ac:dyDescent="0.25">
      <c r="A7" s="68">
        <v>1103</v>
      </c>
      <c r="B7" s="68" t="s">
        <v>219</v>
      </c>
      <c r="C7" s="68" t="s">
        <v>26</v>
      </c>
      <c r="D7" s="69" t="s">
        <v>13</v>
      </c>
      <c r="E7" s="69" t="s">
        <v>173</v>
      </c>
      <c r="F7" s="70">
        <v>248</v>
      </c>
      <c r="G7" s="70">
        <v>65</v>
      </c>
      <c r="H7" s="71">
        <v>0.26209677419354838</v>
      </c>
      <c r="I7" s="70">
        <v>280</v>
      </c>
    </row>
    <row r="8" spans="1:9" s="2" customFormat="1" x14ac:dyDescent="0.25">
      <c r="A8" s="64">
        <v>1104</v>
      </c>
      <c r="B8" s="64" t="s">
        <v>220</v>
      </c>
      <c r="C8" s="64" t="s">
        <v>27</v>
      </c>
      <c r="D8" s="65" t="s">
        <v>22</v>
      </c>
      <c r="E8" s="65" t="s">
        <v>173</v>
      </c>
      <c r="F8" s="66">
        <v>239</v>
      </c>
      <c r="G8" s="66">
        <v>77</v>
      </c>
      <c r="H8" s="67">
        <v>0.32217573221757323</v>
      </c>
      <c r="I8" s="66">
        <v>280</v>
      </c>
    </row>
    <row r="9" spans="1:9" s="2" customFormat="1" x14ac:dyDescent="0.25">
      <c r="A9" s="68">
        <v>1105</v>
      </c>
      <c r="B9" s="68" t="s">
        <v>221</v>
      </c>
      <c r="C9" s="68" t="s">
        <v>28</v>
      </c>
      <c r="D9" s="69" t="s">
        <v>7</v>
      </c>
      <c r="E9" s="69" t="s">
        <v>173</v>
      </c>
      <c r="F9" s="70">
        <v>257</v>
      </c>
      <c r="G9" s="70">
        <v>71</v>
      </c>
      <c r="H9" s="71">
        <v>0.27626459143968873</v>
      </c>
      <c r="I9" s="70">
        <v>280</v>
      </c>
    </row>
    <row r="10" spans="1:9" s="2" customFormat="1" x14ac:dyDescent="0.25">
      <c r="A10" s="64">
        <v>1106</v>
      </c>
      <c r="B10" s="64" t="s">
        <v>222</v>
      </c>
      <c r="C10" s="64" t="s">
        <v>29</v>
      </c>
      <c r="D10" s="65" t="s">
        <v>13</v>
      </c>
      <c r="E10" s="65" t="s">
        <v>173</v>
      </c>
      <c r="F10" s="66">
        <v>262</v>
      </c>
      <c r="G10" s="66">
        <v>75</v>
      </c>
      <c r="H10" s="67">
        <v>0.2862595419847328</v>
      </c>
      <c r="I10" s="66">
        <v>280</v>
      </c>
    </row>
    <row r="11" spans="1:9" s="2" customFormat="1" x14ac:dyDescent="0.25">
      <c r="A11" s="68">
        <v>1107</v>
      </c>
      <c r="B11" s="68" t="s">
        <v>223</v>
      </c>
      <c r="C11" s="68" t="s">
        <v>30</v>
      </c>
      <c r="D11" s="69" t="s">
        <v>22</v>
      </c>
      <c r="E11" s="69" t="s">
        <v>173</v>
      </c>
      <c r="F11" s="70">
        <v>241</v>
      </c>
      <c r="G11" s="70">
        <v>76</v>
      </c>
      <c r="H11" s="71">
        <v>0.31535269709543567</v>
      </c>
      <c r="I11" s="70">
        <v>280</v>
      </c>
    </row>
    <row r="12" spans="1:9" s="2" customFormat="1" x14ac:dyDescent="0.25">
      <c r="A12" s="64">
        <v>1108</v>
      </c>
      <c r="B12" s="64" t="s">
        <v>224</v>
      </c>
      <c r="C12" s="64" t="s">
        <v>31</v>
      </c>
      <c r="D12" s="65" t="s">
        <v>15</v>
      </c>
      <c r="E12" s="65" t="s">
        <v>173</v>
      </c>
      <c r="F12" s="66">
        <v>236</v>
      </c>
      <c r="G12" s="66">
        <v>79</v>
      </c>
      <c r="H12" s="67">
        <v>0.3347457627118644</v>
      </c>
      <c r="I12" s="66">
        <v>280</v>
      </c>
    </row>
    <row r="13" spans="1:9" s="2" customFormat="1" x14ac:dyDescent="0.25">
      <c r="A13" s="68">
        <v>127</v>
      </c>
      <c r="B13" s="68" t="s">
        <v>225</v>
      </c>
      <c r="C13" s="68" t="s">
        <v>34</v>
      </c>
      <c r="D13" s="69" t="s">
        <v>25</v>
      </c>
      <c r="E13" s="69" t="s">
        <v>174</v>
      </c>
      <c r="F13" s="70">
        <v>331</v>
      </c>
      <c r="G13" s="70">
        <v>279</v>
      </c>
      <c r="H13" s="71">
        <v>0.8429003021148036</v>
      </c>
      <c r="I13" s="70" t="s">
        <v>156</v>
      </c>
    </row>
    <row r="14" spans="1:9" s="2" customFormat="1" x14ac:dyDescent="0.25">
      <c r="A14" s="64" t="s">
        <v>195</v>
      </c>
      <c r="B14" s="64" t="s">
        <v>254</v>
      </c>
      <c r="C14" s="64" t="s">
        <v>32</v>
      </c>
      <c r="D14" s="65" t="s">
        <v>33</v>
      </c>
      <c r="E14" s="65" t="s">
        <v>134</v>
      </c>
      <c r="F14" s="66">
        <v>659</v>
      </c>
      <c r="G14" s="66">
        <v>303</v>
      </c>
      <c r="H14" s="67">
        <v>0.4597875569044006</v>
      </c>
      <c r="I14" s="66" t="s">
        <v>157</v>
      </c>
    </row>
    <row r="15" spans="1:9" s="2" customFormat="1" x14ac:dyDescent="0.25">
      <c r="A15" s="68">
        <v>108</v>
      </c>
      <c r="B15" s="68" t="s">
        <v>36</v>
      </c>
      <c r="C15" s="68" t="s">
        <v>37</v>
      </c>
      <c r="D15" s="69" t="s">
        <v>13</v>
      </c>
      <c r="E15" s="69" t="s">
        <v>175</v>
      </c>
      <c r="F15" s="70">
        <v>123</v>
      </c>
      <c r="G15" s="70">
        <v>43</v>
      </c>
      <c r="H15" s="71">
        <v>0.34959349593495936</v>
      </c>
      <c r="I15" s="70" t="s">
        <v>147</v>
      </c>
    </row>
    <row r="16" spans="1:9" s="2" customFormat="1" x14ac:dyDescent="0.25">
      <c r="A16" s="64">
        <v>196</v>
      </c>
      <c r="B16" s="64" t="s">
        <v>228</v>
      </c>
      <c r="C16" s="64" t="s">
        <v>38</v>
      </c>
      <c r="D16" s="65" t="s">
        <v>15</v>
      </c>
      <c r="E16" s="65" t="s">
        <v>133</v>
      </c>
      <c r="F16" s="66">
        <v>294</v>
      </c>
      <c r="G16" s="66">
        <v>149</v>
      </c>
      <c r="H16" s="67">
        <v>0.50680272108843538</v>
      </c>
      <c r="I16" s="66">
        <v>314</v>
      </c>
    </row>
    <row r="17" spans="1:9" s="2" customFormat="1" x14ac:dyDescent="0.25">
      <c r="A17" s="68">
        <v>234</v>
      </c>
      <c r="B17" s="68" t="s">
        <v>255</v>
      </c>
      <c r="C17" s="68" t="s">
        <v>144</v>
      </c>
      <c r="D17" s="69" t="s">
        <v>7</v>
      </c>
      <c r="E17" s="69" t="s">
        <v>140</v>
      </c>
      <c r="F17" s="70">
        <v>620</v>
      </c>
      <c r="G17" s="70">
        <v>53</v>
      </c>
      <c r="H17" s="71">
        <v>8.5483870967741932E-2</v>
      </c>
      <c r="I17" s="70">
        <v>625</v>
      </c>
    </row>
    <row r="18" spans="1:9" s="2" customFormat="1" x14ac:dyDescent="0.25">
      <c r="A18" s="64">
        <v>248</v>
      </c>
      <c r="B18" s="64" t="s">
        <v>43</v>
      </c>
      <c r="C18" s="64" t="s">
        <v>44</v>
      </c>
      <c r="D18" s="65" t="s">
        <v>25</v>
      </c>
      <c r="E18" s="65" t="s">
        <v>176</v>
      </c>
      <c r="F18" s="66">
        <v>210</v>
      </c>
      <c r="G18" s="66">
        <v>210</v>
      </c>
      <c r="H18" s="67">
        <v>1</v>
      </c>
      <c r="I18" s="66" t="s">
        <v>148</v>
      </c>
    </row>
    <row r="19" spans="1:9" s="2" customFormat="1" x14ac:dyDescent="0.25">
      <c r="A19" s="68">
        <v>146</v>
      </c>
      <c r="B19" s="68" t="s">
        <v>230</v>
      </c>
      <c r="C19" s="68" t="s">
        <v>45</v>
      </c>
      <c r="D19" s="69" t="s">
        <v>25</v>
      </c>
      <c r="E19" s="69" t="s">
        <v>143</v>
      </c>
      <c r="F19" s="70">
        <v>377</v>
      </c>
      <c r="G19" s="70">
        <v>301</v>
      </c>
      <c r="H19" s="71">
        <v>0.79840848806366049</v>
      </c>
      <c r="I19" s="70">
        <v>395</v>
      </c>
    </row>
    <row r="20" spans="1:9" s="2" customFormat="1" x14ac:dyDescent="0.25">
      <c r="A20" s="64" t="s">
        <v>272</v>
      </c>
      <c r="B20" s="64" t="s">
        <v>271</v>
      </c>
      <c r="C20" s="64" t="s">
        <v>145</v>
      </c>
      <c r="D20" s="65" t="s">
        <v>7</v>
      </c>
      <c r="E20" s="65" t="s">
        <v>140</v>
      </c>
      <c r="F20" s="66">
        <v>724</v>
      </c>
      <c r="G20" s="66">
        <v>51</v>
      </c>
      <c r="H20" s="67">
        <v>7.0441988950276244E-2</v>
      </c>
      <c r="I20" s="66">
        <v>867</v>
      </c>
    </row>
    <row r="21" spans="1:9" s="2" customFormat="1" x14ac:dyDescent="0.25">
      <c r="A21" s="72" t="s">
        <v>196</v>
      </c>
      <c r="B21" s="72" t="s">
        <v>256</v>
      </c>
      <c r="C21" s="68" t="s">
        <v>48</v>
      </c>
      <c r="D21" s="69" t="s">
        <v>33</v>
      </c>
      <c r="E21" s="69" t="s">
        <v>139</v>
      </c>
      <c r="F21" s="70">
        <v>592</v>
      </c>
      <c r="G21" s="70">
        <v>146</v>
      </c>
      <c r="H21" s="71">
        <v>0.24662162162162163</v>
      </c>
      <c r="I21" s="70">
        <v>675</v>
      </c>
    </row>
    <row r="22" spans="1:9" s="2" customFormat="1" x14ac:dyDescent="0.25">
      <c r="A22" s="64" t="s">
        <v>258</v>
      </c>
      <c r="B22" s="64" t="s">
        <v>257</v>
      </c>
      <c r="C22" s="64" t="s">
        <v>49</v>
      </c>
      <c r="D22" s="65" t="s">
        <v>22</v>
      </c>
      <c r="E22" s="65" t="s">
        <v>139</v>
      </c>
      <c r="F22" s="66">
        <v>718</v>
      </c>
      <c r="G22" s="66">
        <v>205</v>
      </c>
      <c r="H22" s="67">
        <v>0.28551532033426186</v>
      </c>
      <c r="I22" s="66">
        <v>760</v>
      </c>
    </row>
    <row r="23" spans="1:9" s="2" customFormat="1" x14ac:dyDescent="0.25">
      <c r="A23" s="68">
        <v>1124</v>
      </c>
      <c r="B23" s="68" t="s">
        <v>234</v>
      </c>
      <c r="C23" s="68" t="s">
        <v>50</v>
      </c>
      <c r="D23" s="69" t="s">
        <v>7</v>
      </c>
      <c r="E23" s="69" t="s">
        <v>134</v>
      </c>
      <c r="F23" s="70">
        <v>499</v>
      </c>
      <c r="G23" s="70">
        <v>302</v>
      </c>
      <c r="H23" s="71">
        <f>+G23/F23</f>
        <v>0.60521042084168342</v>
      </c>
      <c r="I23" s="70">
        <v>670</v>
      </c>
    </row>
    <row r="24" spans="1:9" s="2" customFormat="1" x14ac:dyDescent="0.25">
      <c r="A24" s="64" t="s">
        <v>273</v>
      </c>
      <c r="B24" s="64" t="s">
        <v>259</v>
      </c>
      <c r="C24" s="64" t="s">
        <v>51</v>
      </c>
      <c r="D24" s="65" t="s">
        <v>15</v>
      </c>
      <c r="E24" s="65" t="s">
        <v>139</v>
      </c>
      <c r="F24" s="66">
        <v>452</v>
      </c>
      <c r="G24" s="66">
        <v>98</v>
      </c>
      <c r="H24" s="67">
        <v>0.2168141592920354</v>
      </c>
      <c r="I24" s="66">
        <v>665</v>
      </c>
    </row>
    <row r="25" spans="1:9" s="2" customFormat="1" x14ac:dyDescent="0.25">
      <c r="A25" s="68">
        <v>114</v>
      </c>
      <c r="B25" s="68" t="s">
        <v>236</v>
      </c>
      <c r="C25" s="68" t="s">
        <v>56</v>
      </c>
      <c r="D25" s="69" t="s">
        <v>15</v>
      </c>
      <c r="E25" s="69" t="s">
        <v>139</v>
      </c>
      <c r="F25" s="70">
        <v>517</v>
      </c>
      <c r="G25" s="70">
        <v>71</v>
      </c>
      <c r="H25" s="71">
        <v>0.13733075435203096</v>
      </c>
      <c r="I25" s="70">
        <v>560</v>
      </c>
    </row>
    <row r="26" spans="1:9" s="2" customFormat="1" x14ac:dyDescent="0.25">
      <c r="A26" s="64">
        <v>115</v>
      </c>
      <c r="B26" s="64" t="s">
        <v>237</v>
      </c>
      <c r="C26" s="64" t="s">
        <v>57</v>
      </c>
      <c r="D26" s="65" t="s">
        <v>25</v>
      </c>
      <c r="E26" s="65" t="s">
        <v>142</v>
      </c>
      <c r="F26" s="66">
        <v>294</v>
      </c>
      <c r="G26" s="66">
        <v>294</v>
      </c>
      <c r="H26" s="67">
        <v>1</v>
      </c>
      <c r="I26" s="66">
        <v>360</v>
      </c>
    </row>
    <row r="27" spans="1:9" s="2" customFormat="1" x14ac:dyDescent="0.25">
      <c r="A27" s="68">
        <v>134</v>
      </c>
      <c r="B27" s="68" t="s">
        <v>58</v>
      </c>
      <c r="C27" s="68" t="s">
        <v>59</v>
      </c>
      <c r="D27" s="69" t="s">
        <v>13</v>
      </c>
      <c r="E27" s="69" t="s">
        <v>139</v>
      </c>
      <c r="F27" s="70">
        <v>297</v>
      </c>
      <c r="G27" s="70">
        <v>55</v>
      </c>
      <c r="H27" s="71">
        <v>0.18518518518518517</v>
      </c>
      <c r="I27" s="70" t="s">
        <v>151</v>
      </c>
    </row>
    <row r="28" spans="1:9" s="2" customFormat="1" x14ac:dyDescent="0.25">
      <c r="A28" s="64">
        <v>3064</v>
      </c>
      <c r="B28" s="64" t="s">
        <v>60</v>
      </c>
      <c r="C28" s="64" t="s">
        <v>61</v>
      </c>
      <c r="D28" s="65" t="s">
        <v>15</v>
      </c>
      <c r="E28" s="65" t="s">
        <v>172</v>
      </c>
      <c r="F28" s="66">
        <v>317</v>
      </c>
      <c r="G28" s="66">
        <v>13</v>
      </c>
      <c r="H28" s="67">
        <v>4.1009463722397478E-2</v>
      </c>
      <c r="I28" s="66">
        <v>516</v>
      </c>
    </row>
    <row r="29" spans="1:9" s="2" customFormat="1" x14ac:dyDescent="0.25">
      <c r="A29" s="72" t="s">
        <v>197</v>
      </c>
      <c r="B29" s="72" t="s">
        <v>260</v>
      </c>
      <c r="C29" s="68" t="s">
        <v>67</v>
      </c>
      <c r="D29" s="69" t="s">
        <v>7</v>
      </c>
      <c r="E29" s="69" t="s">
        <v>139</v>
      </c>
      <c r="F29" s="70">
        <v>1066</v>
      </c>
      <c r="G29" s="70">
        <v>252</v>
      </c>
      <c r="H29" s="71">
        <v>0.23639774859287055</v>
      </c>
      <c r="I29" s="70">
        <v>1300</v>
      </c>
    </row>
    <row r="30" spans="1:9" s="2" customFormat="1" x14ac:dyDescent="0.25">
      <c r="A30" s="64" t="s">
        <v>262</v>
      </c>
      <c r="B30" s="64" t="s">
        <v>261</v>
      </c>
      <c r="C30" s="64" t="s">
        <v>69</v>
      </c>
      <c r="D30" s="65" t="s">
        <v>15</v>
      </c>
      <c r="E30" s="65" t="s">
        <v>140</v>
      </c>
      <c r="F30" s="66">
        <v>529</v>
      </c>
      <c r="G30" s="66">
        <v>72</v>
      </c>
      <c r="H30" s="67">
        <v>0.13610586011342155</v>
      </c>
      <c r="I30" s="66">
        <v>1000</v>
      </c>
    </row>
    <row r="31" spans="1:9" s="2" customFormat="1" x14ac:dyDescent="0.25">
      <c r="A31" s="72" t="s">
        <v>198</v>
      </c>
      <c r="B31" s="72" t="s">
        <v>263</v>
      </c>
      <c r="C31" s="68" t="s">
        <v>70</v>
      </c>
      <c r="D31" s="69" t="s">
        <v>22</v>
      </c>
      <c r="E31" s="69" t="s">
        <v>139</v>
      </c>
      <c r="F31" s="70">
        <v>958</v>
      </c>
      <c r="G31" s="70">
        <v>223</v>
      </c>
      <c r="H31" s="71">
        <v>0.23277661795407098</v>
      </c>
      <c r="I31" s="70">
        <v>1000</v>
      </c>
    </row>
    <row r="32" spans="1:9" s="2" customFormat="1" ht="17.25" x14ac:dyDescent="0.25">
      <c r="A32" s="64" t="s">
        <v>199</v>
      </c>
      <c r="B32" s="64" t="s">
        <v>285</v>
      </c>
      <c r="C32" s="64" t="s">
        <v>68</v>
      </c>
      <c r="D32" s="65" t="s">
        <v>33</v>
      </c>
      <c r="E32" s="65" t="s">
        <v>143</v>
      </c>
      <c r="F32" s="66">
        <v>1038</v>
      </c>
      <c r="G32" s="66">
        <f>242+1</f>
        <v>243</v>
      </c>
      <c r="H32" s="67">
        <v>0.23314065510597304</v>
      </c>
      <c r="I32" s="66">
        <v>1000</v>
      </c>
    </row>
    <row r="33" spans="1:10" s="2" customFormat="1" x14ac:dyDescent="0.25">
      <c r="A33" s="68">
        <v>135</v>
      </c>
      <c r="B33" s="68" t="s">
        <v>264</v>
      </c>
      <c r="C33" s="68" t="s">
        <v>76</v>
      </c>
      <c r="D33" s="69" t="s">
        <v>15</v>
      </c>
      <c r="E33" s="69" t="s">
        <v>139</v>
      </c>
      <c r="F33" s="70">
        <v>381</v>
      </c>
      <c r="G33" s="70">
        <v>74</v>
      </c>
      <c r="H33" s="71">
        <v>0.1942257217847769</v>
      </c>
      <c r="I33" s="70">
        <v>500</v>
      </c>
    </row>
    <row r="34" spans="1:10" s="2" customFormat="1" x14ac:dyDescent="0.25">
      <c r="A34" s="64">
        <v>165</v>
      </c>
      <c r="B34" s="64" t="s">
        <v>79</v>
      </c>
      <c r="C34" s="64" t="s">
        <v>80</v>
      </c>
      <c r="D34" s="65" t="s">
        <v>25</v>
      </c>
      <c r="E34" s="65" t="s">
        <v>139</v>
      </c>
      <c r="F34" s="66">
        <v>639</v>
      </c>
      <c r="G34" s="66">
        <v>131</v>
      </c>
      <c r="H34" s="67">
        <v>0.20500782472613457</v>
      </c>
      <c r="I34" s="66">
        <v>718</v>
      </c>
    </row>
    <row r="35" spans="1:10" s="2" customFormat="1" x14ac:dyDescent="0.25">
      <c r="A35" s="68">
        <v>169</v>
      </c>
      <c r="B35" s="68" t="s">
        <v>83</v>
      </c>
      <c r="C35" s="68" t="s">
        <v>84</v>
      </c>
      <c r="D35" s="69" t="s">
        <v>22</v>
      </c>
      <c r="E35" s="69" t="s">
        <v>134</v>
      </c>
      <c r="F35" s="70">
        <v>268</v>
      </c>
      <c r="G35" s="70">
        <v>63</v>
      </c>
      <c r="H35" s="71">
        <v>0.23507462686567165</v>
      </c>
      <c r="I35" s="70" t="s">
        <v>150</v>
      </c>
    </row>
    <row r="36" spans="1:10" s="2" customFormat="1" x14ac:dyDescent="0.25">
      <c r="A36" s="64" t="s">
        <v>266</v>
      </c>
      <c r="B36" s="64" t="s">
        <v>265</v>
      </c>
      <c r="C36" s="64" t="s">
        <v>86</v>
      </c>
      <c r="D36" s="65" t="s">
        <v>13</v>
      </c>
      <c r="E36" s="65" t="s">
        <v>137</v>
      </c>
      <c r="F36" s="66">
        <v>701</v>
      </c>
      <c r="G36" s="66">
        <v>376</v>
      </c>
      <c r="H36" s="67">
        <v>0.53637660485021399</v>
      </c>
      <c r="I36" s="66" t="s">
        <v>153</v>
      </c>
    </row>
    <row r="37" spans="1:10" s="2" customFormat="1" x14ac:dyDescent="0.25">
      <c r="A37" s="68">
        <v>161</v>
      </c>
      <c r="B37" s="68" t="s">
        <v>267</v>
      </c>
      <c r="C37" s="68" t="s">
        <v>87</v>
      </c>
      <c r="D37" s="69" t="s">
        <v>15</v>
      </c>
      <c r="E37" s="69" t="s">
        <v>136</v>
      </c>
      <c r="F37" s="70">
        <v>619</v>
      </c>
      <c r="G37" s="70">
        <v>130</v>
      </c>
      <c r="H37" s="71">
        <v>0.21001615508885299</v>
      </c>
      <c r="I37" s="70" t="s">
        <v>154</v>
      </c>
    </row>
    <row r="38" spans="1:10" s="2" customFormat="1" x14ac:dyDescent="0.25">
      <c r="A38" s="64">
        <v>117</v>
      </c>
      <c r="B38" s="64" t="s">
        <v>88</v>
      </c>
      <c r="C38" s="64" t="s">
        <v>89</v>
      </c>
      <c r="D38" s="65" t="s">
        <v>15</v>
      </c>
      <c r="E38" s="65" t="s">
        <v>139</v>
      </c>
      <c r="F38" s="66">
        <v>425</v>
      </c>
      <c r="G38" s="66">
        <v>98</v>
      </c>
      <c r="H38" s="67">
        <v>0.23058823529411765</v>
      </c>
      <c r="I38" s="66">
        <v>525</v>
      </c>
    </row>
    <row r="39" spans="1:10" x14ac:dyDescent="0.25">
      <c r="A39" s="68">
        <v>3067</v>
      </c>
      <c r="B39" s="68" t="s">
        <v>92</v>
      </c>
      <c r="C39" s="68" t="s">
        <v>93</v>
      </c>
      <c r="D39" s="69" t="s">
        <v>22</v>
      </c>
      <c r="E39" s="69" t="s">
        <v>179</v>
      </c>
      <c r="F39" s="70">
        <v>305</v>
      </c>
      <c r="G39" s="70">
        <v>23.000000000000004</v>
      </c>
      <c r="H39" s="71">
        <v>7.5409836065573776E-2</v>
      </c>
      <c r="I39" s="70">
        <v>400</v>
      </c>
    </row>
    <row r="40" spans="1:10" x14ac:dyDescent="0.25">
      <c r="A40" s="64">
        <v>174</v>
      </c>
      <c r="B40" s="64" t="s">
        <v>94</v>
      </c>
      <c r="C40" s="64" t="s">
        <v>95</v>
      </c>
      <c r="D40" s="65" t="s">
        <v>33</v>
      </c>
      <c r="E40" s="65" t="s">
        <v>134</v>
      </c>
      <c r="F40" s="66">
        <v>336</v>
      </c>
      <c r="G40" s="66">
        <v>240</v>
      </c>
      <c r="H40" s="67">
        <v>0.7142857142857143</v>
      </c>
      <c r="I40" s="66" t="s">
        <v>155</v>
      </c>
    </row>
    <row r="41" spans="1:10" x14ac:dyDescent="0.25">
      <c r="A41" s="68">
        <v>187</v>
      </c>
      <c r="B41" s="68" t="s">
        <v>97</v>
      </c>
      <c r="C41" s="68" t="s">
        <v>146</v>
      </c>
      <c r="D41" s="69" t="s">
        <v>7</v>
      </c>
      <c r="E41" s="69" t="s">
        <v>174</v>
      </c>
      <c r="F41" s="70">
        <v>240</v>
      </c>
      <c r="G41" s="70">
        <v>193</v>
      </c>
      <c r="H41" s="71">
        <v>0.8041666666666667</v>
      </c>
      <c r="I41" s="70">
        <v>850</v>
      </c>
    </row>
    <row r="42" spans="1:10" x14ac:dyDescent="0.25">
      <c r="A42" s="64">
        <v>183</v>
      </c>
      <c r="B42" s="64" t="s">
        <v>104</v>
      </c>
      <c r="C42" s="64" t="s">
        <v>105</v>
      </c>
      <c r="D42" s="65" t="s">
        <v>15</v>
      </c>
      <c r="E42" s="65" t="s">
        <v>139</v>
      </c>
      <c r="F42" s="66">
        <v>286</v>
      </c>
      <c r="G42" s="66">
        <v>40</v>
      </c>
      <c r="H42" s="67">
        <v>0.13986013986013987</v>
      </c>
      <c r="I42" s="66" t="s">
        <v>149</v>
      </c>
    </row>
    <row r="43" spans="1:10" s="2" customFormat="1" x14ac:dyDescent="0.25">
      <c r="A43" s="68">
        <v>198</v>
      </c>
      <c r="B43" s="73" t="s">
        <v>108</v>
      </c>
      <c r="C43" s="68" t="s">
        <v>141</v>
      </c>
      <c r="D43" s="69" t="s">
        <v>22</v>
      </c>
      <c r="E43" s="69" t="s">
        <v>142</v>
      </c>
      <c r="F43" s="70">
        <v>137</v>
      </c>
      <c r="G43" s="70">
        <v>137</v>
      </c>
      <c r="H43" s="71">
        <v>1</v>
      </c>
      <c r="I43" s="70">
        <v>144</v>
      </c>
    </row>
    <row r="44" spans="1:10" s="2" customFormat="1" x14ac:dyDescent="0.25">
      <c r="A44" s="64" t="s">
        <v>269</v>
      </c>
      <c r="B44" s="64" t="s">
        <v>268</v>
      </c>
      <c r="C44" s="64" t="s">
        <v>112</v>
      </c>
      <c r="D44" s="65" t="s">
        <v>13</v>
      </c>
      <c r="E44" s="65" t="s">
        <v>138</v>
      </c>
      <c r="F44" s="66">
        <v>670</v>
      </c>
      <c r="G44" s="66">
        <v>276</v>
      </c>
      <c r="H44" s="67">
        <v>0.41194029850746267</v>
      </c>
      <c r="I44" s="66">
        <v>685</v>
      </c>
    </row>
    <row r="45" spans="1:10" x14ac:dyDescent="0.25">
      <c r="A45" s="68">
        <v>210</v>
      </c>
      <c r="B45" s="74" t="s">
        <v>245</v>
      </c>
      <c r="C45" s="68" t="s">
        <v>119</v>
      </c>
      <c r="D45" s="69" t="s">
        <v>15</v>
      </c>
      <c r="E45" s="69" t="s">
        <v>139</v>
      </c>
      <c r="F45" s="70">
        <v>439</v>
      </c>
      <c r="G45" s="70">
        <v>80</v>
      </c>
      <c r="H45" s="71">
        <v>0.18223234624145787</v>
      </c>
      <c r="I45" s="70">
        <v>624</v>
      </c>
    </row>
    <row r="46" spans="1:10" x14ac:dyDescent="0.25">
      <c r="A46" s="51"/>
      <c r="B46" s="51" t="s">
        <v>129</v>
      </c>
      <c r="C46" s="51"/>
      <c r="D46" s="46"/>
      <c r="E46" s="46"/>
      <c r="F46" s="48">
        <f>+SUM(F4:F45)</f>
        <v>19447</v>
      </c>
      <c r="G46" s="48">
        <f>+SUM(G4:G45)</f>
        <v>6466</v>
      </c>
      <c r="H46" s="76">
        <f>G46/F46</f>
        <v>0.3324934437188255</v>
      </c>
      <c r="I46" s="81">
        <v>23497</v>
      </c>
    </row>
    <row r="47" spans="1:10" ht="15" customHeight="1" x14ac:dyDescent="0.25">
      <c r="B47" s="99" t="s">
        <v>286</v>
      </c>
      <c r="C47" s="99"/>
      <c r="D47" s="99"/>
      <c r="E47" s="99"/>
      <c r="F47" s="99"/>
      <c r="G47" s="99"/>
      <c r="H47" s="99"/>
      <c r="I47" s="99"/>
      <c r="J47" s="41"/>
    </row>
    <row r="48" spans="1:10" x14ac:dyDescent="0.25">
      <c r="B48" s="97" t="s">
        <v>121</v>
      </c>
      <c r="C48" s="97"/>
      <c r="D48" s="97"/>
      <c r="E48" s="97"/>
      <c r="F48" s="97"/>
      <c r="G48" s="97"/>
      <c r="H48" s="97"/>
      <c r="I48" s="97"/>
      <c r="J48" s="2"/>
    </row>
    <row r="49" spans="1:10" ht="15" customHeight="1" x14ac:dyDescent="0.25">
      <c r="A49" s="18"/>
      <c r="B49" s="108" t="s">
        <v>284</v>
      </c>
      <c r="C49" s="108"/>
      <c r="D49" s="108"/>
      <c r="E49" s="108"/>
      <c r="F49" s="108"/>
      <c r="G49" s="108"/>
      <c r="H49" s="108"/>
      <c r="I49" s="108"/>
      <c r="J49" s="16"/>
    </row>
    <row r="50" spans="1:10" ht="30.75" customHeight="1" x14ac:dyDescent="0.25">
      <c r="B50" s="107" t="s">
        <v>292</v>
      </c>
      <c r="C50" s="107"/>
      <c r="D50" s="107"/>
      <c r="E50" s="107"/>
      <c r="F50" s="107"/>
      <c r="G50" s="107"/>
      <c r="H50" s="107"/>
      <c r="I50" s="107"/>
      <c r="J50" s="17"/>
    </row>
    <row r="51" spans="1:10" ht="15" customHeight="1" x14ac:dyDescent="0.25">
      <c r="B51" s="107" t="s">
        <v>299</v>
      </c>
      <c r="C51" s="107"/>
      <c r="D51" s="107"/>
      <c r="E51" s="107"/>
      <c r="F51" s="107"/>
      <c r="G51" s="107"/>
      <c r="H51" s="107"/>
      <c r="I51" s="107"/>
      <c r="J51" s="24"/>
    </row>
    <row r="52" spans="1:10" ht="15" customHeight="1" x14ac:dyDescent="0.25">
      <c r="A52" s="17"/>
      <c r="B52" s="107" t="s">
        <v>287</v>
      </c>
      <c r="C52" s="107"/>
      <c r="D52" s="107"/>
      <c r="E52" s="107"/>
      <c r="F52" s="107"/>
      <c r="G52" s="107"/>
      <c r="H52" s="107"/>
      <c r="I52" s="107"/>
      <c r="J52" s="17"/>
    </row>
    <row r="53" spans="1:10" ht="24" customHeight="1" x14ac:dyDescent="0.25">
      <c r="B53" s="107" t="s">
        <v>302</v>
      </c>
      <c r="C53" s="107"/>
      <c r="D53" s="107"/>
      <c r="E53" s="107"/>
      <c r="F53" s="107"/>
      <c r="G53" s="107"/>
      <c r="H53" s="107"/>
      <c r="I53" s="107"/>
      <c r="J53" s="17"/>
    </row>
    <row r="54" spans="1:10" ht="15" customHeight="1" x14ac:dyDescent="0.25">
      <c r="B54" s="107" t="s">
        <v>152</v>
      </c>
      <c r="C54" s="107"/>
      <c r="D54" s="107"/>
      <c r="E54" s="107"/>
      <c r="F54" s="107"/>
      <c r="G54" s="107"/>
      <c r="H54" s="107"/>
      <c r="I54" s="107"/>
      <c r="J54" s="17"/>
    </row>
    <row r="55" spans="1:10" x14ac:dyDescent="0.25">
      <c r="B55" s="23"/>
      <c r="C55" s="23"/>
      <c r="D55" s="54"/>
      <c r="E55" s="54"/>
      <c r="F55" s="23"/>
      <c r="G55" s="23"/>
      <c r="I55" s="23"/>
    </row>
  </sheetData>
  <sortState ref="A4:K45">
    <sortCondition ref="B4:B45"/>
  </sortState>
  <mergeCells count="10">
    <mergeCell ref="B47:I47"/>
    <mergeCell ref="A1:I1"/>
    <mergeCell ref="A2:I2"/>
    <mergeCell ref="B54:I54"/>
    <mergeCell ref="B53:I53"/>
    <mergeCell ref="B52:I52"/>
    <mergeCell ref="B51:I51"/>
    <mergeCell ref="B50:I50"/>
    <mergeCell ref="B49:I49"/>
    <mergeCell ref="B48:I48"/>
  </mergeCells>
  <pageMargins left="0.7" right="0.7" top="0.75" bottom="0.75" header="0.3" footer="0.3"/>
  <pageSetup scale="51" fitToHeight="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zoomScale="85" zoomScaleNormal="85" workbookViewId="0">
      <pane ySplit="3" topLeftCell="A4" activePane="bottomLeft" state="frozen"/>
      <selection pane="bottomLeft" activeCell="A4" sqref="A4"/>
    </sheetView>
  </sheetViews>
  <sheetFormatPr defaultRowHeight="15" x14ac:dyDescent="0.25"/>
  <cols>
    <col min="1" max="1" width="9.7109375" customWidth="1"/>
    <col min="2" max="2" width="55.7109375" bestFit="1" customWidth="1"/>
    <col min="3" max="3" width="27.28515625" bestFit="1" customWidth="1"/>
    <col min="4" max="5" width="9.7109375" style="26" customWidth="1"/>
    <col min="6" max="7" width="18.28515625" customWidth="1"/>
    <col min="8" max="8" width="18.28515625" style="11" customWidth="1"/>
    <col min="9" max="9" width="18.28515625" customWidth="1"/>
    <col min="10" max="13" width="0" hidden="1" customWidth="1"/>
  </cols>
  <sheetData>
    <row r="1" spans="1:13" ht="18.75" customHeight="1" x14ac:dyDescent="0.25">
      <c r="A1" s="110" t="s">
        <v>288</v>
      </c>
      <c r="B1" s="110"/>
      <c r="C1" s="110"/>
      <c r="D1" s="110"/>
      <c r="E1" s="110"/>
      <c r="F1" s="110"/>
      <c r="G1" s="110"/>
      <c r="H1" s="110"/>
      <c r="I1" s="110"/>
      <c r="J1" s="110"/>
      <c r="K1" s="13"/>
      <c r="L1" s="13"/>
    </row>
    <row r="2" spans="1:13" ht="18.75" customHeight="1" x14ac:dyDescent="0.25">
      <c r="A2" s="109" t="s">
        <v>289</v>
      </c>
      <c r="B2" s="109"/>
      <c r="C2" s="109"/>
      <c r="D2" s="109"/>
      <c r="E2" s="109"/>
      <c r="F2" s="109"/>
      <c r="G2" s="109"/>
      <c r="H2" s="109"/>
      <c r="I2" s="109"/>
      <c r="J2" s="14"/>
      <c r="K2" s="13"/>
      <c r="L2" s="13"/>
    </row>
    <row r="3" spans="1:13" ht="33" customHeight="1" x14ac:dyDescent="0.25">
      <c r="A3" s="80" t="s">
        <v>0</v>
      </c>
      <c r="B3" s="80" t="s">
        <v>2</v>
      </c>
      <c r="C3" s="46" t="s">
        <v>3</v>
      </c>
      <c r="D3" s="80" t="s">
        <v>4</v>
      </c>
      <c r="E3" s="46" t="s">
        <v>120</v>
      </c>
      <c r="F3" s="46" t="s">
        <v>123</v>
      </c>
      <c r="G3" s="46" t="s">
        <v>194</v>
      </c>
      <c r="H3" s="75" t="s">
        <v>132</v>
      </c>
      <c r="I3" s="75" t="s">
        <v>202</v>
      </c>
      <c r="J3" s="3" t="s">
        <v>158</v>
      </c>
      <c r="K3" s="3" t="s">
        <v>159</v>
      </c>
      <c r="L3" s="3" t="s">
        <v>160</v>
      </c>
      <c r="M3" s="3" t="s">
        <v>161</v>
      </c>
    </row>
    <row r="4" spans="1:13" x14ac:dyDescent="0.25">
      <c r="A4" s="57">
        <v>454</v>
      </c>
      <c r="B4" s="59" t="s">
        <v>11</v>
      </c>
      <c r="C4" s="59" t="s">
        <v>12</v>
      </c>
      <c r="D4" s="56" t="s">
        <v>13</v>
      </c>
      <c r="E4" s="56" t="s">
        <v>139</v>
      </c>
      <c r="F4" s="47">
        <v>639</v>
      </c>
      <c r="G4" s="47">
        <v>154</v>
      </c>
      <c r="H4" s="63">
        <v>0.24100156494522693</v>
      </c>
      <c r="I4" s="47">
        <v>716</v>
      </c>
    </row>
    <row r="5" spans="1:13" x14ac:dyDescent="0.25">
      <c r="A5" s="58">
        <v>442</v>
      </c>
      <c r="B5" s="59" t="s">
        <v>246</v>
      </c>
      <c r="C5" s="59" t="s">
        <v>14</v>
      </c>
      <c r="D5" s="56" t="s">
        <v>15</v>
      </c>
      <c r="E5" s="56" t="s">
        <v>139</v>
      </c>
      <c r="F5" s="47">
        <v>225</v>
      </c>
      <c r="G5" s="47">
        <v>70</v>
      </c>
      <c r="H5" s="63">
        <v>0.31111111111111112</v>
      </c>
      <c r="I5" s="47">
        <v>480</v>
      </c>
    </row>
    <row r="6" spans="1:13" x14ac:dyDescent="0.25">
      <c r="A6" s="57">
        <v>246</v>
      </c>
      <c r="B6" s="59" t="s">
        <v>16</v>
      </c>
      <c r="C6" s="59" t="s">
        <v>17</v>
      </c>
      <c r="D6" s="56" t="s">
        <v>15</v>
      </c>
      <c r="E6" s="56" t="s">
        <v>139</v>
      </c>
      <c r="F6" s="47">
        <v>353</v>
      </c>
      <c r="G6" s="47">
        <v>104</v>
      </c>
      <c r="H6" s="63">
        <v>0.29461756373937675</v>
      </c>
      <c r="I6" s="47">
        <v>804</v>
      </c>
    </row>
    <row r="7" spans="1:13" x14ac:dyDescent="0.25">
      <c r="A7" s="58">
        <v>409</v>
      </c>
      <c r="B7" s="59" t="s">
        <v>18</v>
      </c>
      <c r="C7" s="59" t="s">
        <v>19</v>
      </c>
      <c r="D7" s="56" t="s">
        <v>15</v>
      </c>
      <c r="E7" s="56" t="s">
        <v>139</v>
      </c>
      <c r="F7" s="47">
        <v>297</v>
      </c>
      <c r="G7" s="47">
        <v>55</v>
      </c>
      <c r="H7" s="63">
        <v>0.18518518518518517</v>
      </c>
      <c r="I7" s="47">
        <v>450</v>
      </c>
      <c r="L7" t="s">
        <v>162</v>
      </c>
      <c r="M7" s="12" t="e">
        <f>I7-#REF!</f>
        <v>#REF!</v>
      </c>
    </row>
    <row r="8" spans="1:13" x14ac:dyDescent="0.25">
      <c r="A8" s="57">
        <v>405</v>
      </c>
      <c r="B8" s="59" t="s">
        <v>274</v>
      </c>
      <c r="C8" s="59" t="s">
        <v>21</v>
      </c>
      <c r="D8" s="56" t="s">
        <v>22</v>
      </c>
      <c r="E8" s="56" t="s">
        <v>172</v>
      </c>
      <c r="F8" s="47">
        <v>310</v>
      </c>
      <c r="G8" s="47">
        <v>17</v>
      </c>
      <c r="H8" s="63">
        <v>5.4838709677419356E-2</v>
      </c>
      <c r="I8" s="47">
        <v>360</v>
      </c>
    </row>
    <row r="9" spans="1:13" s="2" customFormat="1" x14ac:dyDescent="0.25">
      <c r="A9" s="58">
        <v>201</v>
      </c>
      <c r="B9" s="59" t="s">
        <v>23</v>
      </c>
      <c r="C9" s="59" t="s">
        <v>24</v>
      </c>
      <c r="D9" s="56" t="s">
        <v>25</v>
      </c>
      <c r="E9" s="56" t="s">
        <v>134</v>
      </c>
      <c r="F9" s="47">
        <v>781</v>
      </c>
      <c r="G9" s="47">
        <v>143</v>
      </c>
      <c r="H9" s="63">
        <v>0.18309859154929578</v>
      </c>
      <c r="I9" s="47">
        <v>1070</v>
      </c>
    </row>
    <row r="10" spans="1:13" x14ac:dyDescent="0.25">
      <c r="A10" s="57">
        <v>213</v>
      </c>
      <c r="B10" s="43" t="s">
        <v>227</v>
      </c>
      <c r="C10" s="59" t="s">
        <v>35</v>
      </c>
      <c r="D10" s="56" t="s">
        <v>25</v>
      </c>
      <c r="E10" s="56" t="s">
        <v>134</v>
      </c>
      <c r="F10" s="47">
        <v>1384</v>
      </c>
      <c r="G10" s="47">
        <v>356</v>
      </c>
      <c r="H10" s="63">
        <v>0.25722543352601157</v>
      </c>
      <c r="I10" s="47">
        <v>1400</v>
      </c>
      <c r="L10" t="s">
        <v>163</v>
      </c>
      <c r="M10" s="12" t="e">
        <f>I10-#REF!</f>
        <v>#REF!</v>
      </c>
    </row>
    <row r="11" spans="1:13" x14ac:dyDescent="0.25">
      <c r="A11" s="58">
        <v>264</v>
      </c>
      <c r="B11" s="59" t="s">
        <v>39</v>
      </c>
      <c r="C11" s="59" t="s">
        <v>40</v>
      </c>
      <c r="D11" s="56" t="s">
        <v>41</v>
      </c>
      <c r="E11" s="56" t="s">
        <v>142</v>
      </c>
      <c r="F11" s="47">
        <v>1312</v>
      </c>
      <c r="G11" s="47">
        <v>1312</v>
      </c>
      <c r="H11" s="63">
        <v>1</v>
      </c>
      <c r="I11" s="47">
        <v>1570</v>
      </c>
      <c r="L11" t="s">
        <v>163</v>
      </c>
      <c r="M11" s="12" t="e">
        <f>I11-#REF!</f>
        <v>#REF!</v>
      </c>
    </row>
    <row r="12" spans="1:13" x14ac:dyDescent="0.25">
      <c r="A12" s="57">
        <v>302</v>
      </c>
      <c r="B12" s="59" t="s">
        <v>188</v>
      </c>
      <c r="C12" s="59" t="s">
        <v>46</v>
      </c>
      <c r="D12" s="56" t="s">
        <v>22</v>
      </c>
      <c r="E12" s="56" t="s">
        <v>142</v>
      </c>
      <c r="F12" s="47">
        <v>257</v>
      </c>
      <c r="G12" s="47">
        <v>257</v>
      </c>
      <c r="H12" s="63">
        <v>1</v>
      </c>
      <c r="I12" s="47">
        <v>742</v>
      </c>
      <c r="L12" t="s">
        <v>164</v>
      </c>
      <c r="M12" s="12" t="e">
        <f>I12-#REF!</f>
        <v>#REF!</v>
      </c>
    </row>
    <row r="13" spans="1:13" x14ac:dyDescent="0.25">
      <c r="A13" s="58">
        <v>324</v>
      </c>
      <c r="B13" s="59" t="s">
        <v>52</v>
      </c>
      <c r="C13" s="59" t="s">
        <v>53</v>
      </c>
      <c r="D13" s="56" t="s">
        <v>9</v>
      </c>
      <c r="E13" s="56" t="s">
        <v>142</v>
      </c>
      <c r="F13" s="47">
        <v>386</v>
      </c>
      <c r="G13" s="47">
        <v>386</v>
      </c>
      <c r="H13" s="63">
        <v>1</v>
      </c>
      <c r="I13" s="47">
        <v>485</v>
      </c>
      <c r="L13" t="s">
        <v>163</v>
      </c>
      <c r="M13" s="12" t="e">
        <f>I13-#REF!</f>
        <v>#REF!</v>
      </c>
    </row>
    <row r="14" spans="1:13" x14ac:dyDescent="0.25">
      <c r="A14" s="57">
        <v>327</v>
      </c>
      <c r="B14" s="59" t="s">
        <v>54</v>
      </c>
      <c r="C14" s="59" t="s">
        <v>55</v>
      </c>
      <c r="D14" s="56" t="s">
        <v>7</v>
      </c>
      <c r="E14" s="56" t="s">
        <v>142</v>
      </c>
      <c r="F14" s="47">
        <v>479</v>
      </c>
      <c r="G14" s="47">
        <v>479</v>
      </c>
      <c r="H14" s="63">
        <v>1</v>
      </c>
      <c r="I14" s="47">
        <v>912</v>
      </c>
      <c r="L14" t="s">
        <v>164</v>
      </c>
      <c r="M14" s="12" t="e">
        <f>I14-#REF!</f>
        <v>#REF!</v>
      </c>
    </row>
    <row r="15" spans="1:13" x14ac:dyDescent="0.25">
      <c r="A15" s="58">
        <v>336</v>
      </c>
      <c r="B15" s="59" t="s">
        <v>62</v>
      </c>
      <c r="C15" s="59" t="s">
        <v>63</v>
      </c>
      <c r="D15" s="56" t="s">
        <v>22</v>
      </c>
      <c r="E15" s="56" t="s">
        <v>142</v>
      </c>
      <c r="F15" s="47">
        <v>277</v>
      </c>
      <c r="G15" s="47">
        <v>277</v>
      </c>
      <c r="H15" s="63">
        <v>1</v>
      </c>
      <c r="I15" s="47">
        <v>570</v>
      </c>
      <c r="L15" t="s">
        <v>164</v>
      </c>
      <c r="M15" s="12" t="e">
        <f>I15-#REF!</f>
        <v>#REF!</v>
      </c>
    </row>
    <row r="16" spans="1:13" x14ac:dyDescent="0.25">
      <c r="A16" s="57">
        <v>338</v>
      </c>
      <c r="B16" s="59" t="s">
        <v>247</v>
      </c>
      <c r="C16" s="59" t="s">
        <v>64</v>
      </c>
      <c r="D16" s="56" t="s">
        <v>7</v>
      </c>
      <c r="E16" s="56" t="s">
        <v>142</v>
      </c>
      <c r="F16" s="47">
        <v>291</v>
      </c>
      <c r="G16" s="47">
        <v>291</v>
      </c>
      <c r="H16" s="63">
        <v>1</v>
      </c>
      <c r="I16" s="47">
        <v>730</v>
      </c>
      <c r="L16" t="s">
        <v>163</v>
      </c>
      <c r="M16" s="12" t="e">
        <f>I16-#REF!</f>
        <v>#REF!</v>
      </c>
    </row>
    <row r="17" spans="1:13" x14ac:dyDescent="0.25">
      <c r="A17" s="58">
        <v>346</v>
      </c>
      <c r="B17" s="59" t="s">
        <v>65</v>
      </c>
      <c r="C17" s="59" t="s">
        <v>66</v>
      </c>
      <c r="D17" s="56" t="s">
        <v>33</v>
      </c>
      <c r="E17" s="56" t="s">
        <v>142</v>
      </c>
      <c r="F17" s="47">
        <v>546</v>
      </c>
      <c r="G17" s="47">
        <v>546</v>
      </c>
      <c r="H17" s="63">
        <v>1</v>
      </c>
      <c r="I17" s="47">
        <v>720</v>
      </c>
      <c r="J17" s="78">
        <v>1</v>
      </c>
      <c r="L17" t="s">
        <v>165</v>
      </c>
      <c r="M17" s="12" t="e">
        <f>I17-#REF!</f>
        <v>#REF!</v>
      </c>
    </row>
    <row r="18" spans="1:13" x14ac:dyDescent="0.25">
      <c r="A18" s="57">
        <v>404</v>
      </c>
      <c r="B18" s="59" t="s">
        <v>71</v>
      </c>
      <c r="C18" s="59" t="s">
        <v>72</v>
      </c>
      <c r="D18" s="56" t="s">
        <v>7</v>
      </c>
      <c r="E18" s="56" t="s">
        <v>142</v>
      </c>
      <c r="F18" s="47">
        <v>333</v>
      </c>
      <c r="G18" s="47">
        <v>333</v>
      </c>
      <c r="H18" s="63">
        <v>1</v>
      </c>
      <c r="I18" s="47">
        <v>600</v>
      </c>
      <c r="L18" t="s">
        <v>166</v>
      </c>
      <c r="M18" s="12" t="e">
        <f>I18-#REF!</f>
        <v>#REF!</v>
      </c>
    </row>
    <row r="19" spans="1:13" x14ac:dyDescent="0.25">
      <c r="A19" s="58">
        <v>220</v>
      </c>
      <c r="B19" s="59" t="s">
        <v>73</v>
      </c>
      <c r="C19" s="59" t="s">
        <v>74</v>
      </c>
      <c r="D19" s="56" t="s">
        <v>15</v>
      </c>
      <c r="E19" s="56" t="s">
        <v>139</v>
      </c>
      <c r="F19" s="47">
        <v>340</v>
      </c>
      <c r="G19" s="47">
        <v>81</v>
      </c>
      <c r="H19" s="63">
        <v>0.23823529411764705</v>
      </c>
      <c r="I19" s="47">
        <v>500</v>
      </c>
      <c r="J19" s="78">
        <v>1</v>
      </c>
      <c r="L19" t="s">
        <v>165</v>
      </c>
      <c r="M19" s="12" t="e">
        <f>I19-#REF!</f>
        <v>#REF!</v>
      </c>
    </row>
    <row r="20" spans="1:13" x14ac:dyDescent="0.25">
      <c r="A20" s="57">
        <v>262</v>
      </c>
      <c r="B20" s="59" t="s">
        <v>248</v>
      </c>
      <c r="C20" s="59" t="s">
        <v>75</v>
      </c>
      <c r="D20" s="56" t="s">
        <v>13</v>
      </c>
      <c r="E20" s="56" t="s">
        <v>139</v>
      </c>
      <c r="F20" s="47">
        <v>349</v>
      </c>
      <c r="G20" s="47">
        <v>111</v>
      </c>
      <c r="H20" s="63">
        <v>0.31805157593123207</v>
      </c>
      <c r="I20" s="47">
        <v>400</v>
      </c>
      <c r="J20" s="79">
        <v>1</v>
      </c>
      <c r="L20" t="s">
        <v>167</v>
      </c>
      <c r="M20" s="12" t="e">
        <f>I20-#REF!</f>
        <v>#REF!</v>
      </c>
    </row>
    <row r="21" spans="1:13" s="10" customFormat="1" x14ac:dyDescent="0.25">
      <c r="A21" s="77" t="s">
        <v>131</v>
      </c>
      <c r="B21" s="72" t="s">
        <v>275</v>
      </c>
      <c r="C21" s="59" t="s">
        <v>78</v>
      </c>
      <c r="D21" s="56" t="s">
        <v>15</v>
      </c>
      <c r="E21" s="56" t="s">
        <v>134</v>
      </c>
      <c r="F21" s="47">
        <v>202</v>
      </c>
      <c r="G21" s="47">
        <v>202</v>
      </c>
      <c r="H21" s="63">
        <v>1</v>
      </c>
      <c r="I21" s="47">
        <v>1160</v>
      </c>
    </row>
    <row r="22" spans="1:13" x14ac:dyDescent="0.25">
      <c r="A22" s="57">
        <v>290</v>
      </c>
      <c r="B22" s="59" t="s">
        <v>81</v>
      </c>
      <c r="C22" s="59" t="s">
        <v>82</v>
      </c>
      <c r="D22" s="56" t="s">
        <v>15</v>
      </c>
      <c r="E22" s="56" t="s">
        <v>139</v>
      </c>
      <c r="F22" s="47">
        <v>289</v>
      </c>
      <c r="G22" s="47">
        <v>71</v>
      </c>
      <c r="H22" s="63">
        <v>0.24567474048442905</v>
      </c>
      <c r="I22" s="47">
        <v>391</v>
      </c>
      <c r="J22" s="79">
        <v>1</v>
      </c>
      <c r="L22" s="10" t="s">
        <v>165</v>
      </c>
      <c r="M22" s="12" t="e">
        <f>I22-#REF!</f>
        <v>#REF!</v>
      </c>
    </row>
    <row r="23" spans="1:13" x14ac:dyDescent="0.25">
      <c r="A23" s="58">
        <v>335</v>
      </c>
      <c r="B23" s="59" t="s">
        <v>276</v>
      </c>
      <c r="C23" s="59" t="s">
        <v>128</v>
      </c>
      <c r="D23" s="56" t="s">
        <v>25</v>
      </c>
      <c r="E23" s="56" t="s">
        <v>133</v>
      </c>
      <c r="F23" s="47">
        <v>314</v>
      </c>
      <c r="G23" s="47">
        <v>177</v>
      </c>
      <c r="H23" s="63">
        <v>0.56369426751592355</v>
      </c>
      <c r="I23" s="47">
        <v>324</v>
      </c>
      <c r="L23" s="10" t="s">
        <v>168</v>
      </c>
      <c r="M23" s="12" t="e">
        <f>I23-#REF!</f>
        <v>#REF!</v>
      </c>
    </row>
    <row r="24" spans="1:13" x14ac:dyDescent="0.25">
      <c r="A24" s="57">
        <v>360</v>
      </c>
      <c r="B24" s="59" t="s">
        <v>90</v>
      </c>
      <c r="C24" s="59" t="s">
        <v>91</v>
      </c>
      <c r="D24" s="56" t="s">
        <v>13</v>
      </c>
      <c r="E24" s="56" t="s">
        <v>139</v>
      </c>
      <c r="F24" s="47">
        <v>581</v>
      </c>
      <c r="G24" s="47">
        <v>140</v>
      </c>
      <c r="H24" s="63">
        <v>0.24096385542168675</v>
      </c>
      <c r="I24" s="47">
        <v>615</v>
      </c>
    </row>
    <row r="25" spans="1:13" s="2" customFormat="1" x14ac:dyDescent="0.25">
      <c r="A25" s="58">
        <v>407</v>
      </c>
      <c r="B25" s="59" t="s">
        <v>250</v>
      </c>
      <c r="C25" s="59" t="s">
        <v>96</v>
      </c>
      <c r="D25" s="56" t="s">
        <v>9</v>
      </c>
      <c r="E25" s="56" t="s">
        <v>139</v>
      </c>
      <c r="F25" s="47">
        <v>414</v>
      </c>
      <c r="G25" s="47">
        <v>141</v>
      </c>
      <c r="H25" s="63">
        <v>0.34057971014492755</v>
      </c>
      <c r="I25" s="47">
        <v>437</v>
      </c>
    </row>
    <row r="26" spans="1:13" x14ac:dyDescent="0.25">
      <c r="A26" s="57">
        <v>433</v>
      </c>
      <c r="B26" s="59" t="s">
        <v>99</v>
      </c>
      <c r="C26" s="59" t="s">
        <v>100</v>
      </c>
      <c r="D26" s="56" t="s">
        <v>33</v>
      </c>
      <c r="E26" s="56" t="s">
        <v>142</v>
      </c>
      <c r="F26" s="47">
        <v>284</v>
      </c>
      <c r="G26" s="47">
        <v>284</v>
      </c>
      <c r="H26" s="63">
        <v>1</v>
      </c>
      <c r="I26" s="47">
        <v>636</v>
      </c>
    </row>
    <row r="27" spans="1:13" x14ac:dyDescent="0.25">
      <c r="A27" s="58">
        <v>428</v>
      </c>
      <c r="B27" s="59" t="s">
        <v>251</v>
      </c>
      <c r="C27" s="59" t="s">
        <v>101</v>
      </c>
      <c r="D27" s="56" t="s">
        <v>22</v>
      </c>
      <c r="E27" s="56" t="s">
        <v>142</v>
      </c>
      <c r="F27" s="47">
        <v>423</v>
      </c>
      <c r="G27" s="47">
        <v>423</v>
      </c>
      <c r="H27" s="63">
        <v>1</v>
      </c>
      <c r="I27" s="47">
        <v>450</v>
      </c>
    </row>
    <row r="28" spans="1:13" x14ac:dyDescent="0.25">
      <c r="A28" s="57">
        <v>332</v>
      </c>
      <c r="B28" s="59" t="s">
        <v>102</v>
      </c>
      <c r="C28" s="59" t="s">
        <v>103</v>
      </c>
      <c r="D28" s="56" t="s">
        <v>13</v>
      </c>
      <c r="E28" s="56" t="s">
        <v>139</v>
      </c>
      <c r="F28" s="47">
        <v>442</v>
      </c>
      <c r="G28" s="47">
        <v>115</v>
      </c>
      <c r="H28" s="63">
        <v>0.26018099547511314</v>
      </c>
      <c r="I28" s="47">
        <v>450</v>
      </c>
      <c r="L28" t="s">
        <v>169</v>
      </c>
      <c r="M28" s="12" t="e">
        <f>I28-#REF!</f>
        <v>#REF!</v>
      </c>
    </row>
    <row r="29" spans="1:13" x14ac:dyDescent="0.25">
      <c r="A29" s="58">
        <v>421</v>
      </c>
      <c r="B29" s="59" t="s">
        <v>106</v>
      </c>
      <c r="C29" s="59" t="s">
        <v>107</v>
      </c>
      <c r="D29" s="56" t="s">
        <v>13</v>
      </c>
      <c r="E29" s="56" t="s">
        <v>139</v>
      </c>
      <c r="F29" s="47">
        <v>526</v>
      </c>
      <c r="G29" s="47">
        <v>127</v>
      </c>
      <c r="H29" s="63">
        <v>0.2414448669201521</v>
      </c>
      <c r="I29" s="47">
        <v>542</v>
      </c>
    </row>
    <row r="30" spans="1:13" x14ac:dyDescent="0.25">
      <c r="A30" s="57">
        <v>427</v>
      </c>
      <c r="B30" s="59" t="s">
        <v>110</v>
      </c>
      <c r="C30" s="59" t="s">
        <v>111</v>
      </c>
      <c r="D30" s="56" t="s">
        <v>22</v>
      </c>
      <c r="E30" s="56" t="s">
        <v>139</v>
      </c>
      <c r="F30" s="47">
        <v>465</v>
      </c>
      <c r="G30" s="47">
        <v>115</v>
      </c>
      <c r="H30" s="63">
        <v>0.24731182795698925</v>
      </c>
      <c r="I30" s="47">
        <v>700</v>
      </c>
    </row>
    <row r="31" spans="1:13" x14ac:dyDescent="0.25">
      <c r="A31" s="58">
        <v>413</v>
      </c>
      <c r="B31" s="59" t="s">
        <v>113</v>
      </c>
      <c r="C31" s="59" t="s">
        <v>114</v>
      </c>
      <c r="D31" s="56" t="s">
        <v>13</v>
      </c>
      <c r="E31" s="56" t="s">
        <v>139</v>
      </c>
      <c r="F31" s="47">
        <v>267</v>
      </c>
      <c r="G31" s="47">
        <v>64</v>
      </c>
      <c r="H31" s="63">
        <v>0.23970037453183521</v>
      </c>
      <c r="I31" s="47">
        <v>278</v>
      </c>
    </row>
    <row r="32" spans="1:13" x14ac:dyDescent="0.25">
      <c r="A32" s="57">
        <v>416</v>
      </c>
      <c r="B32" s="59" t="s">
        <v>115</v>
      </c>
      <c r="C32" s="59" t="s">
        <v>116</v>
      </c>
      <c r="D32" s="56" t="s">
        <v>15</v>
      </c>
      <c r="E32" s="56" t="s">
        <v>139</v>
      </c>
      <c r="F32" s="47">
        <v>463</v>
      </c>
      <c r="G32" s="47">
        <v>123</v>
      </c>
      <c r="H32" s="63">
        <v>0.26565874730021599</v>
      </c>
      <c r="I32" s="47">
        <v>500</v>
      </c>
    </row>
    <row r="33" spans="1:11" x14ac:dyDescent="0.25">
      <c r="A33" s="58">
        <v>417</v>
      </c>
      <c r="B33" s="59" t="s">
        <v>117</v>
      </c>
      <c r="C33" s="59" t="s">
        <v>118</v>
      </c>
      <c r="D33" s="56" t="s">
        <v>13</v>
      </c>
      <c r="E33" s="56" t="s">
        <v>139</v>
      </c>
      <c r="F33" s="47">
        <v>350</v>
      </c>
      <c r="G33" s="47">
        <v>92</v>
      </c>
      <c r="H33" s="63">
        <v>0.26285714285714284</v>
      </c>
      <c r="I33" s="47">
        <v>520</v>
      </c>
    </row>
    <row r="34" spans="1:11" s="2" customFormat="1" x14ac:dyDescent="0.25">
      <c r="A34" s="51"/>
      <c r="B34" s="51" t="s">
        <v>129</v>
      </c>
      <c r="C34" s="51"/>
      <c r="D34" s="46"/>
      <c r="E34" s="46"/>
      <c r="F34" s="48">
        <f>+SUM(F4:F33)</f>
        <v>13579</v>
      </c>
      <c r="G34" s="48">
        <f>+SUM(G4:G33)</f>
        <v>7046</v>
      </c>
      <c r="H34" s="76">
        <f>G34/F34</f>
        <v>0.51888946166875327</v>
      </c>
      <c r="I34" s="48">
        <f>+SUM(I4:I33)</f>
        <v>19512</v>
      </c>
    </row>
    <row r="35" spans="1:11" x14ac:dyDescent="0.25">
      <c r="B35" s="111" t="s">
        <v>290</v>
      </c>
      <c r="C35" s="111"/>
      <c r="D35" s="111"/>
      <c r="E35" s="111"/>
      <c r="F35" s="111"/>
      <c r="G35" s="111"/>
      <c r="H35" s="111"/>
      <c r="I35" s="111"/>
      <c r="J35" s="5"/>
      <c r="K35" s="15"/>
    </row>
    <row r="36" spans="1:11" x14ac:dyDescent="0.25">
      <c r="A36" s="2"/>
      <c r="B36" s="112" t="s">
        <v>121</v>
      </c>
      <c r="C36" s="112"/>
      <c r="D36" s="112"/>
      <c r="E36" s="112"/>
      <c r="F36" s="112"/>
      <c r="G36" s="112"/>
      <c r="H36" s="112"/>
      <c r="I36" s="112"/>
    </row>
    <row r="37" spans="1:11" ht="15" customHeight="1" x14ac:dyDescent="0.25">
      <c r="B37" s="108" t="s">
        <v>284</v>
      </c>
      <c r="C37" s="108"/>
      <c r="D37" s="108"/>
      <c r="E37" s="108"/>
      <c r="F37" s="108"/>
      <c r="G37" s="108"/>
      <c r="H37" s="108"/>
      <c r="I37" s="108"/>
      <c r="J37" s="16"/>
      <c r="K37" s="16"/>
    </row>
    <row r="38" spans="1:11" ht="26.25" customHeight="1" x14ac:dyDescent="0.25">
      <c r="B38" s="107" t="s">
        <v>293</v>
      </c>
      <c r="C38" s="107"/>
      <c r="D38" s="107"/>
      <c r="E38" s="107"/>
      <c r="F38" s="107"/>
      <c r="G38" s="107"/>
      <c r="H38" s="107"/>
      <c r="I38" s="107"/>
      <c r="J38" s="17"/>
      <c r="K38" s="17"/>
    </row>
  </sheetData>
  <mergeCells count="6">
    <mergeCell ref="A2:I2"/>
    <mergeCell ref="A1:J1"/>
    <mergeCell ref="B38:I38"/>
    <mergeCell ref="B37:I37"/>
    <mergeCell ref="B35:I35"/>
    <mergeCell ref="B36:I36"/>
  </mergeCells>
  <pageMargins left="0.7" right="0.7" top="0.75" bottom="0.75" header="0.3" footer="0.3"/>
  <pageSetup scale="69" fitToHeight="0" orientation="landscape" verticalDpi="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zoomScale="85" zoomScaleNormal="85" zoomScaleSheetLayoutView="100" workbookViewId="0">
      <pane ySplit="3" topLeftCell="A4" activePane="bottomLeft" state="frozen"/>
      <selection pane="bottomLeft" activeCell="D45" sqref="D45:D46"/>
    </sheetView>
  </sheetViews>
  <sheetFormatPr defaultRowHeight="15" x14ac:dyDescent="0.25"/>
  <cols>
    <col min="1" max="1" width="9.7109375" style="2" customWidth="1"/>
    <col min="2" max="2" width="54.7109375" style="2" customWidth="1"/>
    <col min="3" max="3" width="27.28515625" style="2" bestFit="1" customWidth="1"/>
    <col min="4" max="4" width="9.7109375" style="53" customWidth="1"/>
    <col min="5" max="5" width="18.85546875" style="2" customWidth="1"/>
    <col min="6" max="6" width="19.7109375" style="6" customWidth="1"/>
    <col min="7" max="7" width="18.5703125" style="5" customWidth="1"/>
    <col min="8" max="8" width="18.5703125" style="2" customWidth="1"/>
    <col min="9" max="9" width="18.5703125" style="5" customWidth="1"/>
  </cols>
  <sheetData>
    <row r="1" spans="1:10" ht="18.75" customHeight="1" x14ac:dyDescent="0.25">
      <c r="A1" s="113" t="s">
        <v>214</v>
      </c>
      <c r="B1" s="113"/>
      <c r="C1" s="113"/>
      <c r="D1" s="113"/>
      <c r="E1" s="113"/>
      <c r="F1" s="113"/>
      <c r="G1" s="113"/>
      <c r="H1" s="113"/>
      <c r="I1" s="113"/>
    </row>
    <row r="2" spans="1:10" ht="28.5" customHeight="1" x14ac:dyDescent="0.25">
      <c r="A2" s="114" t="s">
        <v>291</v>
      </c>
      <c r="B2" s="114"/>
      <c r="C2" s="114"/>
      <c r="D2" s="114"/>
      <c r="E2" s="114"/>
      <c r="F2" s="114"/>
      <c r="G2" s="114"/>
      <c r="H2" s="114"/>
      <c r="I2" s="114"/>
    </row>
    <row r="3" spans="1:10" s="3" customFormat="1" ht="32.25" customHeight="1" x14ac:dyDescent="0.25">
      <c r="A3" s="46" t="s">
        <v>0</v>
      </c>
      <c r="B3" s="46" t="s">
        <v>2</v>
      </c>
      <c r="C3" s="46" t="s">
        <v>3</v>
      </c>
      <c r="D3" s="46" t="s">
        <v>4</v>
      </c>
      <c r="E3" s="46" t="s">
        <v>123</v>
      </c>
      <c r="F3" s="75" t="s">
        <v>124</v>
      </c>
      <c r="G3" s="75" t="s">
        <v>125</v>
      </c>
      <c r="H3" s="75" t="s">
        <v>201</v>
      </c>
      <c r="I3" s="75" t="s">
        <v>126</v>
      </c>
    </row>
    <row r="4" spans="1:10" x14ac:dyDescent="0.25">
      <c r="A4" s="59">
        <v>213</v>
      </c>
      <c r="B4" s="59" t="s">
        <v>11</v>
      </c>
      <c r="C4" s="59" t="s">
        <v>12</v>
      </c>
      <c r="D4" s="56" t="s">
        <v>13</v>
      </c>
      <c r="E4" s="47">
        <v>639</v>
      </c>
      <c r="F4" s="63">
        <v>0.33333333333333331</v>
      </c>
      <c r="G4" s="63">
        <v>0.80519480519480524</v>
      </c>
      <c r="H4" s="47">
        <v>716</v>
      </c>
      <c r="I4" s="63">
        <v>0.89245810055865926</v>
      </c>
    </row>
    <row r="5" spans="1:10" x14ac:dyDescent="0.25">
      <c r="A5" s="59">
        <v>346</v>
      </c>
      <c r="B5" s="59" t="s">
        <v>246</v>
      </c>
      <c r="C5" s="59" t="s">
        <v>14</v>
      </c>
      <c r="D5" s="56" t="s">
        <v>15</v>
      </c>
      <c r="E5" s="47">
        <v>225</v>
      </c>
      <c r="F5" s="63">
        <v>0.19867549668874171</v>
      </c>
      <c r="G5" s="63">
        <v>0.7</v>
      </c>
      <c r="H5" s="47">
        <v>480</v>
      </c>
      <c r="I5" s="63">
        <v>0.46875</v>
      </c>
    </row>
    <row r="6" spans="1:10" x14ac:dyDescent="0.25">
      <c r="A6" s="59">
        <v>404</v>
      </c>
      <c r="B6" s="59" t="s">
        <v>16</v>
      </c>
      <c r="C6" s="59" t="s">
        <v>17</v>
      </c>
      <c r="D6" s="56" t="s">
        <v>15</v>
      </c>
      <c r="E6" s="47">
        <v>353</v>
      </c>
      <c r="F6" s="63">
        <v>0.26368159203980102</v>
      </c>
      <c r="G6" s="63">
        <v>0.75961538461538458</v>
      </c>
      <c r="H6" s="47">
        <v>804</v>
      </c>
      <c r="I6" s="63">
        <v>0.43905472636815923</v>
      </c>
    </row>
    <row r="7" spans="1:10" x14ac:dyDescent="0.25">
      <c r="A7" s="59">
        <v>220</v>
      </c>
      <c r="B7" s="59" t="s">
        <v>18</v>
      </c>
      <c r="C7" s="59" t="s">
        <v>19</v>
      </c>
      <c r="D7" s="56" t="s">
        <v>15</v>
      </c>
      <c r="E7" s="47">
        <v>297</v>
      </c>
      <c r="F7" s="63">
        <v>0.21008403361344538</v>
      </c>
      <c r="G7" s="63">
        <v>0.5636363636363636</v>
      </c>
      <c r="H7" s="47">
        <v>450</v>
      </c>
      <c r="I7" s="63">
        <v>0.66</v>
      </c>
    </row>
    <row r="8" spans="1:10" x14ac:dyDescent="0.25">
      <c r="A8" s="59">
        <v>360</v>
      </c>
      <c r="B8" s="59" t="s">
        <v>218</v>
      </c>
      <c r="C8" s="59" t="s">
        <v>21</v>
      </c>
      <c r="D8" s="56" t="s">
        <v>22</v>
      </c>
      <c r="E8" s="47">
        <v>310</v>
      </c>
      <c r="F8" s="63" t="s">
        <v>127</v>
      </c>
      <c r="G8" s="63" t="s">
        <v>127</v>
      </c>
      <c r="H8" s="47">
        <v>360</v>
      </c>
      <c r="I8" s="63">
        <v>0.86111111111111116</v>
      </c>
    </row>
    <row r="9" spans="1:10" x14ac:dyDescent="0.25">
      <c r="A9" s="59">
        <v>454</v>
      </c>
      <c r="B9" s="59" t="s">
        <v>23</v>
      </c>
      <c r="C9" s="59" t="s">
        <v>24</v>
      </c>
      <c r="D9" s="56" t="s">
        <v>25</v>
      </c>
      <c r="E9" s="47">
        <v>781</v>
      </c>
      <c r="F9" s="63">
        <v>0.17844396859386152</v>
      </c>
      <c r="G9" s="63">
        <v>0.37062937062937062</v>
      </c>
      <c r="H9" s="47">
        <v>1070</v>
      </c>
      <c r="I9" s="63">
        <v>0.72990654205607475</v>
      </c>
    </row>
    <row r="10" spans="1:10" x14ac:dyDescent="0.25">
      <c r="A10" s="59">
        <v>442</v>
      </c>
      <c r="B10" s="59" t="s">
        <v>227</v>
      </c>
      <c r="C10" s="59" t="s">
        <v>35</v>
      </c>
      <c r="D10" s="56" t="s">
        <v>25</v>
      </c>
      <c r="E10" s="47">
        <v>1384</v>
      </c>
      <c r="F10" s="63">
        <v>0.26015037593984963</v>
      </c>
      <c r="G10" s="63">
        <v>0.3651685393258427</v>
      </c>
      <c r="H10" s="47">
        <v>1400</v>
      </c>
      <c r="I10" s="63">
        <v>0.98857142857142855</v>
      </c>
    </row>
    <row r="11" spans="1:10" x14ac:dyDescent="0.25">
      <c r="A11" s="59">
        <v>405</v>
      </c>
      <c r="B11" s="59" t="s">
        <v>39</v>
      </c>
      <c r="C11" s="59" t="s">
        <v>40</v>
      </c>
      <c r="D11" s="56" t="s">
        <v>41</v>
      </c>
      <c r="E11" s="47">
        <v>1312</v>
      </c>
      <c r="F11" s="63">
        <v>0.84377758164165928</v>
      </c>
      <c r="G11" s="63">
        <v>0.69359756097560976</v>
      </c>
      <c r="H11" s="47">
        <v>1570</v>
      </c>
      <c r="I11" s="63">
        <v>0.83566878980891723</v>
      </c>
    </row>
    <row r="12" spans="1:10" x14ac:dyDescent="0.25">
      <c r="A12" s="59">
        <v>407</v>
      </c>
      <c r="B12" s="59" t="s">
        <v>188</v>
      </c>
      <c r="C12" s="59" t="s">
        <v>46</v>
      </c>
      <c r="D12" s="56" t="s">
        <v>22</v>
      </c>
      <c r="E12" s="47">
        <v>257</v>
      </c>
      <c r="F12" s="63">
        <v>0.2356020942408377</v>
      </c>
      <c r="G12" s="63">
        <v>0.23735408560311283</v>
      </c>
      <c r="H12" s="47">
        <v>742</v>
      </c>
      <c r="I12" s="63">
        <v>0.34636118598382748</v>
      </c>
    </row>
    <row r="13" spans="1:10" x14ac:dyDescent="0.25">
      <c r="A13" s="59">
        <v>246</v>
      </c>
      <c r="B13" s="59" t="s">
        <v>52</v>
      </c>
      <c r="C13" s="59" t="s">
        <v>53</v>
      </c>
      <c r="D13" s="56" t="s">
        <v>9</v>
      </c>
      <c r="E13" s="47">
        <v>386</v>
      </c>
      <c r="F13" s="63">
        <v>0.3493975903614458</v>
      </c>
      <c r="G13" s="63">
        <v>0.15025906735751296</v>
      </c>
      <c r="H13" s="47">
        <v>485</v>
      </c>
      <c r="I13" s="63">
        <v>0.79587628865979376</v>
      </c>
    </row>
    <row r="14" spans="1:10" x14ac:dyDescent="0.25">
      <c r="A14" s="59">
        <v>413</v>
      </c>
      <c r="B14" s="59" t="s">
        <v>54</v>
      </c>
      <c r="C14" s="59" t="s">
        <v>55</v>
      </c>
      <c r="D14" s="56" t="s">
        <v>7</v>
      </c>
      <c r="E14" s="47">
        <v>479</v>
      </c>
      <c r="F14" s="63">
        <v>0.29194630872483224</v>
      </c>
      <c r="G14" s="63">
        <v>0.77244258872651361</v>
      </c>
      <c r="H14" s="47">
        <v>912</v>
      </c>
      <c r="I14" s="63">
        <v>0.52521929824561409</v>
      </c>
    </row>
    <row r="15" spans="1:10" x14ac:dyDescent="0.25">
      <c r="A15" s="59">
        <v>433</v>
      </c>
      <c r="B15" s="59" t="s">
        <v>62</v>
      </c>
      <c r="C15" s="59" t="s">
        <v>63</v>
      </c>
      <c r="D15" s="56" t="s">
        <v>22</v>
      </c>
      <c r="E15" s="47">
        <v>277</v>
      </c>
      <c r="F15" s="63">
        <v>0.34456928838951312</v>
      </c>
      <c r="G15" s="63">
        <v>0.32490974729241878</v>
      </c>
      <c r="H15" s="47">
        <v>570</v>
      </c>
      <c r="I15" s="63">
        <v>0.48596491228070177</v>
      </c>
    </row>
    <row r="16" spans="1:10" s="2" customFormat="1" x14ac:dyDescent="0.25">
      <c r="A16" s="59">
        <v>416</v>
      </c>
      <c r="B16" s="59" t="s">
        <v>247</v>
      </c>
      <c r="C16" s="59" t="s">
        <v>64</v>
      </c>
      <c r="D16" s="56" t="s">
        <v>7</v>
      </c>
      <c r="E16" s="47">
        <v>291</v>
      </c>
      <c r="F16" s="63">
        <v>0.19285714285714287</v>
      </c>
      <c r="G16" s="63">
        <v>0.7903780068728522</v>
      </c>
      <c r="H16" s="47">
        <v>730</v>
      </c>
      <c r="I16" s="63">
        <v>0.39863013698630134</v>
      </c>
      <c r="J16"/>
    </row>
    <row r="17" spans="1:10" x14ac:dyDescent="0.25">
      <c r="A17" s="59">
        <v>421</v>
      </c>
      <c r="B17" s="59" t="s">
        <v>65</v>
      </c>
      <c r="C17" s="59" t="s">
        <v>66</v>
      </c>
      <c r="D17" s="56" t="s">
        <v>33</v>
      </c>
      <c r="E17" s="47">
        <v>546</v>
      </c>
      <c r="F17" s="63">
        <v>0.35382308845577209</v>
      </c>
      <c r="G17" s="63">
        <v>0.89926739926739929</v>
      </c>
      <c r="H17" s="47">
        <v>720</v>
      </c>
      <c r="I17" s="63">
        <v>0.7583333333333333</v>
      </c>
    </row>
    <row r="18" spans="1:10" s="2" customFormat="1" x14ac:dyDescent="0.25">
      <c r="A18" s="59">
        <v>417</v>
      </c>
      <c r="B18" s="59" t="s">
        <v>71</v>
      </c>
      <c r="C18" s="59" t="s">
        <v>72</v>
      </c>
      <c r="D18" s="56" t="s">
        <v>7</v>
      </c>
      <c r="E18" s="47">
        <v>333</v>
      </c>
      <c r="F18" s="63">
        <v>0.20483460559796438</v>
      </c>
      <c r="G18" s="63">
        <v>0.66066066066066065</v>
      </c>
      <c r="H18" s="47">
        <v>600</v>
      </c>
      <c r="I18" s="63">
        <v>0.55500000000000005</v>
      </c>
      <c r="J18"/>
    </row>
    <row r="19" spans="1:10" x14ac:dyDescent="0.25">
      <c r="A19" s="59">
        <v>262</v>
      </c>
      <c r="B19" s="59" t="s">
        <v>73</v>
      </c>
      <c r="C19" s="59" t="s">
        <v>74</v>
      </c>
      <c r="D19" s="56" t="s">
        <v>15</v>
      </c>
      <c r="E19" s="47">
        <v>340</v>
      </c>
      <c r="F19" s="63">
        <v>0.18656716417910449</v>
      </c>
      <c r="G19" s="63">
        <v>0.70370370370370372</v>
      </c>
      <c r="H19" s="47">
        <v>500</v>
      </c>
      <c r="I19" s="63">
        <v>0.68</v>
      </c>
    </row>
    <row r="20" spans="1:10" x14ac:dyDescent="0.25">
      <c r="A20" s="59">
        <v>264</v>
      </c>
      <c r="B20" s="59" t="s">
        <v>248</v>
      </c>
      <c r="C20" s="59" t="s">
        <v>75</v>
      </c>
      <c r="D20" s="56" t="s">
        <v>13</v>
      </c>
      <c r="E20" s="47">
        <v>349</v>
      </c>
      <c r="F20" s="63">
        <v>0.2513089005235602</v>
      </c>
      <c r="G20" s="63">
        <v>0.74774774774774777</v>
      </c>
      <c r="H20" s="47">
        <v>400</v>
      </c>
      <c r="I20" s="63">
        <v>0.87250000000000005</v>
      </c>
    </row>
    <row r="21" spans="1:10" x14ac:dyDescent="0.25">
      <c r="A21" s="72" t="s">
        <v>131</v>
      </c>
      <c r="B21" s="72" t="s">
        <v>275</v>
      </c>
      <c r="C21" s="59" t="s">
        <v>78</v>
      </c>
      <c r="D21" s="56" t="s">
        <v>15</v>
      </c>
      <c r="E21" s="47">
        <v>202</v>
      </c>
      <c r="F21" s="63">
        <v>0.40952380952380951</v>
      </c>
      <c r="G21" s="63">
        <v>0.21287128712871287</v>
      </c>
      <c r="H21" s="47">
        <v>1160</v>
      </c>
      <c r="I21" s="63">
        <v>0.17413793103448275</v>
      </c>
    </row>
    <row r="22" spans="1:10" x14ac:dyDescent="0.25">
      <c r="A22" s="59">
        <v>290</v>
      </c>
      <c r="B22" s="59" t="s">
        <v>81</v>
      </c>
      <c r="C22" s="59" t="s">
        <v>82</v>
      </c>
      <c r="D22" s="56" t="s">
        <v>15</v>
      </c>
      <c r="E22" s="47">
        <v>289</v>
      </c>
      <c r="F22" s="63">
        <v>0.23846153846153847</v>
      </c>
      <c r="G22" s="63">
        <v>0.45070422535211269</v>
      </c>
      <c r="H22" s="47">
        <v>391</v>
      </c>
      <c r="I22" s="63">
        <v>0.73913043478260865</v>
      </c>
    </row>
    <row r="23" spans="1:10" x14ac:dyDescent="0.25">
      <c r="A23" s="59">
        <v>201</v>
      </c>
      <c r="B23" s="59" t="s">
        <v>276</v>
      </c>
      <c r="C23" s="59" t="s">
        <v>128</v>
      </c>
      <c r="D23" s="56" t="s">
        <v>25</v>
      </c>
      <c r="E23" s="47">
        <v>314</v>
      </c>
      <c r="F23" s="63">
        <v>0.76136363636363635</v>
      </c>
      <c r="G23" s="63">
        <v>0.1864406779661017</v>
      </c>
      <c r="H23" s="47">
        <v>324</v>
      </c>
      <c r="I23" s="63">
        <v>0.96913580246913578</v>
      </c>
    </row>
    <row r="24" spans="1:10" x14ac:dyDescent="0.25">
      <c r="A24" s="59">
        <v>302</v>
      </c>
      <c r="B24" s="59" t="s">
        <v>90</v>
      </c>
      <c r="C24" s="59" t="s">
        <v>91</v>
      </c>
      <c r="D24" s="56" t="s">
        <v>13</v>
      </c>
      <c r="E24" s="47">
        <v>581</v>
      </c>
      <c r="F24" s="63">
        <v>0.39880952380952384</v>
      </c>
      <c r="G24" s="63">
        <v>0.62857142857142856</v>
      </c>
      <c r="H24" s="47">
        <v>615</v>
      </c>
      <c r="I24" s="63">
        <v>0.94471544715447153</v>
      </c>
    </row>
    <row r="25" spans="1:10" x14ac:dyDescent="0.25">
      <c r="A25" s="59">
        <v>409</v>
      </c>
      <c r="B25" s="59" t="s">
        <v>250</v>
      </c>
      <c r="C25" s="59" t="s">
        <v>96</v>
      </c>
      <c r="D25" s="56" t="s">
        <v>9</v>
      </c>
      <c r="E25" s="47">
        <v>414</v>
      </c>
      <c r="F25" s="63">
        <v>0.375</v>
      </c>
      <c r="G25" s="63">
        <v>0.16312056737588654</v>
      </c>
      <c r="H25" s="47">
        <v>437</v>
      </c>
      <c r="I25" s="63">
        <v>0.94736842105263153</v>
      </c>
    </row>
    <row r="26" spans="1:10" x14ac:dyDescent="0.25">
      <c r="A26" s="59">
        <v>427</v>
      </c>
      <c r="B26" s="59" t="s">
        <v>99</v>
      </c>
      <c r="C26" s="59" t="s">
        <v>100</v>
      </c>
      <c r="D26" s="56" t="s">
        <v>33</v>
      </c>
      <c r="E26" s="47">
        <v>284</v>
      </c>
      <c r="F26" s="63">
        <v>0.25178571428571428</v>
      </c>
      <c r="G26" s="63">
        <v>0.49647887323943662</v>
      </c>
      <c r="H26" s="47">
        <v>636</v>
      </c>
      <c r="I26" s="63">
        <v>0.44654088050314467</v>
      </c>
    </row>
    <row r="27" spans="1:10" x14ac:dyDescent="0.25">
      <c r="A27" s="59">
        <v>428</v>
      </c>
      <c r="B27" s="59" t="s">
        <v>251</v>
      </c>
      <c r="C27" s="59" t="s">
        <v>101</v>
      </c>
      <c r="D27" s="56" t="s">
        <v>22</v>
      </c>
      <c r="E27" s="47">
        <v>423</v>
      </c>
      <c r="F27" s="63">
        <v>0.32673267326732675</v>
      </c>
      <c r="G27" s="63">
        <v>0.14657210401891252</v>
      </c>
      <c r="H27" s="47">
        <v>450</v>
      </c>
      <c r="I27" s="63">
        <v>0.94</v>
      </c>
    </row>
    <row r="28" spans="1:10" x14ac:dyDescent="0.25">
      <c r="A28" s="59">
        <v>324</v>
      </c>
      <c r="B28" s="59" t="s">
        <v>102</v>
      </c>
      <c r="C28" s="59" t="s">
        <v>103</v>
      </c>
      <c r="D28" s="56" t="s">
        <v>13</v>
      </c>
      <c r="E28" s="47">
        <v>442</v>
      </c>
      <c r="F28" s="63">
        <v>0.38709677419354838</v>
      </c>
      <c r="G28" s="63">
        <v>0.41739130434782606</v>
      </c>
      <c r="H28" s="47">
        <v>450</v>
      </c>
      <c r="I28" s="63">
        <v>0.98222222222222222</v>
      </c>
    </row>
    <row r="29" spans="1:10" x14ac:dyDescent="0.25">
      <c r="A29" s="59">
        <v>327</v>
      </c>
      <c r="B29" s="59" t="s">
        <v>106</v>
      </c>
      <c r="C29" s="59" t="s">
        <v>107</v>
      </c>
      <c r="D29" s="56" t="s">
        <v>13</v>
      </c>
      <c r="E29" s="47">
        <v>526</v>
      </c>
      <c r="F29" s="63">
        <v>0.33673469387755101</v>
      </c>
      <c r="G29" s="63">
        <v>0.74015748031496065</v>
      </c>
      <c r="H29" s="47">
        <v>542</v>
      </c>
      <c r="I29" s="63">
        <v>0.97047970479704793</v>
      </c>
    </row>
    <row r="30" spans="1:10" x14ac:dyDescent="0.25">
      <c r="A30" s="59">
        <v>332</v>
      </c>
      <c r="B30" s="59" t="s">
        <v>110</v>
      </c>
      <c r="C30" s="59" t="s">
        <v>111</v>
      </c>
      <c r="D30" s="56" t="s">
        <v>22</v>
      </c>
      <c r="E30" s="47">
        <v>465</v>
      </c>
      <c r="F30" s="63">
        <v>0.42666666666666669</v>
      </c>
      <c r="G30" s="63">
        <v>0.70434782608695656</v>
      </c>
      <c r="H30" s="47">
        <v>700</v>
      </c>
      <c r="I30" s="63">
        <v>0.66428571428571426</v>
      </c>
    </row>
    <row r="31" spans="1:10" x14ac:dyDescent="0.25">
      <c r="A31" s="59">
        <v>336</v>
      </c>
      <c r="B31" s="59" t="s">
        <v>113</v>
      </c>
      <c r="C31" s="59" t="s">
        <v>114</v>
      </c>
      <c r="D31" s="56" t="s">
        <v>13</v>
      </c>
      <c r="E31" s="47">
        <v>267</v>
      </c>
      <c r="F31" s="63">
        <v>0.50476190476190474</v>
      </c>
      <c r="G31" s="63">
        <v>0.203125</v>
      </c>
      <c r="H31" s="47">
        <v>278</v>
      </c>
      <c r="I31" s="63">
        <v>0.96043165467625902</v>
      </c>
    </row>
    <row r="32" spans="1:10" x14ac:dyDescent="0.25">
      <c r="A32" s="59">
        <v>335</v>
      </c>
      <c r="B32" s="59" t="s">
        <v>115</v>
      </c>
      <c r="C32" s="59" t="s">
        <v>116</v>
      </c>
      <c r="D32" s="56" t="s">
        <v>15</v>
      </c>
      <c r="E32" s="47">
        <v>463</v>
      </c>
      <c r="F32" s="63">
        <v>0.2661290322580645</v>
      </c>
      <c r="G32" s="63">
        <v>0.65853658536585369</v>
      </c>
      <c r="H32" s="47">
        <v>500</v>
      </c>
      <c r="I32" s="63">
        <v>0.92600000000000005</v>
      </c>
    </row>
    <row r="33" spans="1:9" x14ac:dyDescent="0.25">
      <c r="A33" s="59">
        <v>338</v>
      </c>
      <c r="B33" s="59" t="s">
        <v>117</v>
      </c>
      <c r="C33" s="59" t="s">
        <v>118</v>
      </c>
      <c r="D33" s="56" t="s">
        <v>13</v>
      </c>
      <c r="E33" s="47">
        <v>350</v>
      </c>
      <c r="F33" s="63">
        <v>0.22513089005235601</v>
      </c>
      <c r="G33" s="63">
        <v>0.66304347826086951</v>
      </c>
      <c r="H33" s="47">
        <v>520</v>
      </c>
      <c r="I33" s="63">
        <v>0.67307692307692313</v>
      </c>
    </row>
    <row r="34" spans="1:9" x14ac:dyDescent="0.25">
      <c r="A34" s="51"/>
      <c r="B34" s="51" t="s">
        <v>129</v>
      </c>
      <c r="C34" s="51"/>
      <c r="D34" s="46"/>
      <c r="E34" s="48">
        <f>SUM(E4:E33)</f>
        <v>13579</v>
      </c>
      <c r="F34" s="76"/>
      <c r="G34" s="76"/>
      <c r="H34" s="48">
        <f>SUM(H4:H33)</f>
        <v>19512</v>
      </c>
      <c r="I34" s="76">
        <f>E34/H34</f>
        <v>0.69593070930709311</v>
      </c>
    </row>
    <row r="35" spans="1:9" s="2" customFormat="1" ht="15.75" x14ac:dyDescent="0.25">
      <c r="A35" s="4"/>
      <c r="B35" s="111" t="s">
        <v>213</v>
      </c>
      <c r="C35" s="111"/>
      <c r="D35" s="111"/>
      <c r="E35" s="111"/>
      <c r="F35" s="111"/>
      <c r="G35" s="111"/>
      <c r="H35" s="111"/>
      <c r="I35" s="111"/>
    </row>
    <row r="36" spans="1:9" x14ac:dyDescent="0.25">
      <c r="B36" s="97" t="s">
        <v>121</v>
      </c>
      <c r="C36" s="97"/>
      <c r="D36" s="97"/>
      <c r="E36" s="97"/>
      <c r="F36" s="97"/>
      <c r="G36" s="97"/>
      <c r="H36" s="97"/>
      <c r="I36" s="97"/>
    </row>
    <row r="37" spans="1:9" ht="27" customHeight="1" x14ac:dyDescent="0.25">
      <c r="B37" s="108" t="s">
        <v>303</v>
      </c>
      <c r="C37" s="108"/>
      <c r="D37" s="108"/>
      <c r="E37" s="108"/>
      <c r="F37" s="108"/>
      <c r="G37" s="108"/>
      <c r="H37" s="108"/>
      <c r="I37" s="108"/>
    </row>
    <row r="38" spans="1:9" ht="27.75" customHeight="1" x14ac:dyDescent="0.25">
      <c r="B38" s="108" t="s">
        <v>300</v>
      </c>
      <c r="C38" s="108"/>
      <c r="D38" s="108"/>
      <c r="E38" s="108"/>
      <c r="F38" s="108"/>
      <c r="G38" s="108"/>
      <c r="H38" s="108"/>
      <c r="I38" s="108"/>
    </row>
    <row r="39" spans="1:9" ht="30.75" customHeight="1" x14ac:dyDescent="0.25">
      <c r="B39" s="108" t="s">
        <v>294</v>
      </c>
      <c r="C39" s="108"/>
      <c r="D39" s="108"/>
      <c r="E39" s="108"/>
      <c r="F39" s="108"/>
      <c r="G39" s="108"/>
      <c r="H39" s="108"/>
      <c r="I39" s="108"/>
    </row>
    <row r="40" spans="1:9" ht="27" customHeight="1" x14ac:dyDescent="0.25">
      <c r="B40" s="107" t="s">
        <v>130</v>
      </c>
      <c r="C40" s="107"/>
      <c r="D40" s="107"/>
      <c r="E40" s="107"/>
      <c r="F40" s="107"/>
      <c r="G40" s="107"/>
      <c r="H40" s="107"/>
      <c r="I40" s="107"/>
    </row>
    <row r="41" spans="1:9" x14ac:dyDescent="0.25">
      <c r="B41" s="115" t="s">
        <v>170</v>
      </c>
      <c r="C41" s="115"/>
      <c r="D41" s="115"/>
      <c r="E41" s="115"/>
      <c r="F41" s="115"/>
      <c r="G41" s="115"/>
      <c r="H41" s="115"/>
      <c r="I41" s="115"/>
    </row>
    <row r="42" spans="1:9" x14ac:dyDescent="0.25">
      <c r="B42" s="1"/>
    </row>
    <row r="43" spans="1:9" x14ac:dyDescent="0.25">
      <c r="B43" s="97"/>
      <c r="C43" s="97"/>
      <c r="D43" s="97"/>
      <c r="E43" s="97"/>
      <c r="F43" s="97"/>
      <c r="G43" s="97"/>
      <c r="H43" s="97"/>
      <c r="I43" s="97"/>
    </row>
    <row r="44" spans="1:9" x14ac:dyDescent="0.25">
      <c r="B44" s="1"/>
    </row>
    <row r="45" spans="1:9" x14ac:dyDescent="0.25">
      <c r="B45" s="7"/>
    </row>
    <row r="46" spans="1:9" x14ac:dyDescent="0.25">
      <c r="B46" s="8"/>
    </row>
    <row r="47" spans="1:9" x14ac:dyDescent="0.25">
      <c r="B47" s="9"/>
    </row>
    <row r="48" spans="1:9" x14ac:dyDescent="0.25">
      <c r="B48" s="1"/>
    </row>
  </sheetData>
  <mergeCells count="10">
    <mergeCell ref="A1:I1"/>
    <mergeCell ref="A2:I2"/>
    <mergeCell ref="B40:I40"/>
    <mergeCell ref="B43:I43"/>
    <mergeCell ref="B35:I35"/>
    <mergeCell ref="B37:I37"/>
    <mergeCell ref="B38:I38"/>
    <mergeCell ref="B39:I39"/>
    <mergeCell ref="B41:I41"/>
    <mergeCell ref="B36:I36"/>
  </mergeCells>
  <pageMargins left="0.7" right="0.7" top="0.75" bottom="0.75" header="0.3" footer="0.3"/>
  <pageSetup scale="66"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Appendix 1</vt:lpstr>
      <vt:lpstr>Appendix 2</vt:lpstr>
      <vt:lpstr> Appendix 3</vt:lpstr>
      <vt:lpstr>Appendix 4</vt:lpstr>
      <vt:lpstr>Appendix 5</vt:lpstr>
      <vt:lpstr>Appendix 6</vt:lpstr>
      <vt:lpstr>' Appendix 3'!Print_Area</vt:lpstr>
      <vt:lpstr>'Appendix 1'!Print_Area</vt:lpstr>
      <vt:lpstr>'Appendix 2'!Print_Area</vt:lpstr>
      <vt:lpstr>'Appendix 4'!Print_Area</vt:lpstr>
      <vt:lpstr>'Appendix 5'!Print_Area</vt:lpstr>
      <vt:lpstr>'Appendix 6'!Print_Area</vt:lpstr>
    </vt:vector>
  </TitlesOfParts>
  <Company>DC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ServUS</dc:creator>
  <cp:lastModifiedBy>ServUS</cp:lastModifiedBy>
  <cp:lastPrinted>2016-02-12T19:34:56Z</cp:lastPrinted>
  <dcterms:created xsi:type="dcterms:W3CDTF">2015-12-17T23:08:02Z</dcterms:created>
  <dcterms:modified xsi:type="dcterms:W3CDTF">2016-02-19T19:57:17Z</dcterms:modified>
</cp:coreProperties>
</file>